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rrs1\Desktop\MarTrec_Port_Clusters\"/>
    </mc:Choice>
  </mc:AlternateContent>
  <bookViews>
    <workbookView xWindow="0" yWindow="0" windowWidth="28800" windowHeight="12300"/>
  </bookViews>
  <sheets>
    <sheet name="RESILIENCY VALUES" sheetId="6" r:id="rId1"/>
    <sheet name="Sheet1" sheetId="8" r:id="rId2"/>
    <sheet name="CHART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6" l="1"/>
  <c r="E13" i="6"/>
  <c r="E12" i="6"/>
  <c r="E15" i="6" s="1"/>
  <c r="T14" i="6"/>
  <c r="T13" i="6"/>
  <c r="T12" i="6"/>
  <c r="T15" i="6" s="1"/>
  <c r="J20" i="6"/>
  <c r="J14" i="6"/>
  <c r="J13" i="6"/>
  <c r="J12" i="6"/>
  <c r="J11" i="6"/>
  <c r="E20" i="6"/>
  <c r="F2" i="7"/>
  <c r="F3" i="7"/>
  <c r="F5" i="7"/>
  <c r="F6" i="7"/>
  <c r="D7" i="7"/>
  <c r="E7" i="7"/>
  <c r="C7" i="7"/>
  <c r="F7" i="7" l="1"/>
  <c r="T42" i="6" l="1"/>
  <c r="T41" i="6"/>
  <c r="T40" i="6"/>
  <c r="T43" i="6" s="1"/>
  <c r="T34" i="6"/>
  <c r="T33" i="6"/>
  <c r="T32" i="6"/>
  <c r="T35" i="6" s="1"/>
  <c r="T28" i="6"/>
  <c r="T29" i="6" s="1"/>
  <c r="T27" i="6"/>
  <c r="T26" i="6"/>
  <c r="T22" i="6"/>
  <c r="T21" i="6"/>
  <c r="T20" i="6"/>
  <c r="T23" i="6" s="1"/>
  <c r="O22" i="6"/>
  <c r="O23" i="6" s="1"/>
  <c r="O21" i="6"/>
  <c r="O20" i="6"/>
  <c r="O28" i="6"/>
  <c r="O27" i="6"/>
  <c r="O26" i="6"/>
  <c r="O29" i="6" s="1"/>
  <c r="O34" i="6"/>
  <c r="O35" i="6" s="1"/>
  <c r="O33" i="6"/>
  <c r="O32" i="6"/>
  <c r="O48" i="6"/>
  <c r="O49" i="6" s="1"/>
  <c r="O47" i="6"/>
  <c r="O46" i="6"/>
  <c r="J48" i="6"/>
  <c r="J47" i="6"/>
  <c r="J46" i="6"/>
  <c r="J49" i="6" s="1"/>
  <c r="J42" i="6"/>
  <c r="J43" i="6" s="1"/>
  <c r="J41" i="6"/>
  <c r="J40" i="6"/>
  <c r="J34" i="6"/>
  <c r="J35" i="6" s="1"/>
  <c r="J33" i="6"/>
  <c r="J32" i="6"/>
  <c r="J28" i="6"/>
  <c r="J29" i="6" s="1"/>
  <c r="J27" i="6"/>
  <c r="J26" i="6"/>
  <c r="J22" i="6"/>
  <c r="J23" i="6" s="1"/>
  <c r="J21" i="6"/>
  <c r="E48" i="6"/>
  <c r="E47" i="6"/>
  <c r="E46" i="6"/>
  <c r="E49" i="6" s="1"/>
  <c r="E43" i="6"/>
  <c r="E42" i="6"/>
  <c r="E41" i="6"/>
  <c r="E40" i="6"/>
  <c r="E35" i="6"/>
  <c r="E34" i="6"/>
  <c r="E33" i="6"/>
  <c r="E32" i="6"/>
  <c r="E28" i="6"/>
  <c r="E29" i="6" s="1"/>
  <c r="E27" i="6"/>
  <c r="E26" i="6"/>
  <c r="E21" i="6"/>
  <c r="E22" i="6"/>
  <c r="E23" i="6" l="1"/>
</calcChain>
</file>

<file path=xl/sharedStrings.xml><?xml version="1.0" encoding="utf-8"?>
<sst xmlns="http://schemas.openxmlformats.org/spreadsheetml/2006/main" count="316" uniqueCount="56">
  <si>
    <t>Port</t>
  </si>
  <si>
    <t>Closed</t>
  </si>
  <si>
    <t>Open</t>
  </si>
  <si>
    <t>Miami</t>
  </si>
  <si>
    <t>10/5/16 2200</t>
  </si>
  <si>
    <t>10/7/16 1000</t>
  </si>
  <si>
    <t>Port Everglades</t>
  </si>
  <si>
    <t>10/7/16 1200</t>
  </si>
  <si>
    <t>Port Canaveral</t>
  </si>
  <si>
    <t>10/8/16 1300 (Daylight Operations Only) 10/9/16 0800 (Fully Open)</t>
  </si>
  <si>
    <t>Jacksonville</t>
  </si>
  <si>
    <t>10/6/16 0800</t>
  </si>
  <si>
    <t>10/9/16 0900 (All ships) 10/8/16 2300 (to cruise terminal only)</t>
  </si>
  <si>
    <t>Savannah</t>
  </si>
  <si>
    <t>10/7/16 0800</t>
  </si>
  <si>
    <t>10/12/16 0700</t>
  </si>
  <si>
    <t>Charleston</t>
  </si>
  <si>
    <t>10/7/16 1600</t>
  </si>
  <si>
    <t>10/10/16 0500</t>
  </si>
  <si>
    <t>PORT CANAVERAL</t>
  </si>
  <si>
    <t>ta</t>
  </si>
  <si>
    <t>to</t>
  </si>
  <si>
    <t>tr</t>
  </si>
  <si>
    <t>PORT CHARLESTON</t>
  </si>
  <si>
    <t>te</t>
  </si>
  <si>
    <t>PORT EVERGLADES</t>
  </si>
  <si>
    <t>PORT OF JACKSONVILLE</t>
  </si>
  <si>
    <t>PORT OF MIAMI</t>
  </si>
  <si>
    <t>PORT OF SAVANNAH</t>
  </si>
  <si>
    <t>CONTAINER</t>
  </si>
  <si>
    <t>NONCONTAINER</t>
  </si>
  <si>
    <t>TANKER</t>
  </si>
  <si>
    <t>PASSENGER</t>
  </si>
  <si>
    <t>DATE</t>
  </si>
  <si>
    <t>VALUE</t>
  </si>
  <si>
    <t>ANSWER</t>
  </si>
  <si>
    <t>ABSORPTION</t>
  </si>
  <si>
    <t>DISRUPTION</t>
  </si>
  <si>
    <t>RECOVERY</t>
  </si>
  <si>
    <t>RESILIENCE</t>
  </si>
  <si>
    <t>ROBUSTNESS</t>
  </si>
  <si>
    <t>1-(1/TAN(X/Y))/PI</t>
  </si>
  <si>
    <t>1-(D-A)/(R-E)</t>
  </si>
  <si>
    <t>Ra*Rd*Rr</t>
  </si>
  <si>
    <t>(-2)/PI*ARCTAN(Y/X)</t>
  </si>
  <si>
    <t>Bin</t>
  </si>
  <si>
    <t>More</t>
  </si>
  <si>
    <t>Frequency</t>
  </si>
  <si>
    <t>Cumulative %</t>
  </si>
  <si>
    <t>CONTAINER CARGO VESSELS</t>
  </si>
  <si>
    <t>NON-CONTAINER CARGO VESSELS</t>
  </si>
  <si>
    <t>TANKER VESSELS</t>
  </si>
  <si>
    <t>PASSENGER VESSELS</t>
  </si>
  <si>
    <t>VESSEL TYPE</t>
  </si>
  <si>
    <t>PORT OF CALL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</si>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</sst>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4" xfId="0" applyFill="1" applyBorder="1"/>
    <xf numFmtId="0" fontId="0" fillId="0" borderId="4" xfId="0" applyFill="1" applyBorder="1" applyAlignment="1">
      <alignment horizontal="right"/>
    </xf>
    <xf numFmtId="0" fontId="0" fillId="2" borderId="0" xfId="0" applyFill="1" applyAlignment="1">
      <alignment horizontal="right"/>
    </xf>
    <xf numFmtId="16" fontId="0" fillId="2" borderId="0" xfId="0" applyNumberFormat="1" applyFill="1" applyAlignment="1">
      <alignment horizontal="right"/>
    </xf>
    <xf numFmtId="0" fontId="0" fillId="2" borderId="0" xfId="0" applyFill="1" applyBorder="1" applyAlignment="1">
      <alignment horizontal="right"/>
    </xf>
    <xf numFmtId="0" fontId="0" fillId="0" borderId="2" xfId="0" applyFill="1" applyBorder="1" applyAlignment="1">
      <alignment horizontal="right"/>
    </xf>
    <xf numFmtId="16" fontId="0" fillId="0" borderId="0" xfId="0" applyNumberFormat="1" applyFill="1" applyAlignment="1">
      <alignment horizontal="right"/>
    </xf>
    <xf numFmtId="0" fontId="0" fillId="0" borderId="0" xfId="0" applyFill="1" applyBorder="1" applyAlignment="1">
      <alignment horizontal="right"/>
    </xf>
    <xf numFmtId="16" fontId="0" fillId="0" borderId="0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0" xfId="0" applyFill="1"/>
    <xf numFmtId="0" fontId="0" fillId="0" borderId="0" xfId="0" applyFont="1" applyFill="1" applyAlignment="1"/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2" xfId="0" applyFill="1" applyBorder="1"/>
    <xf numFmtId="0" fontId="0" fillId="0" borderId="5" xfId="0" applyFill="1" applyBorder="1" applyAlignment="1">
      <alignment horizontal="right"/>
    </xf>
    <xf numFmtId="0" fontId="0" fillId="0" borderId="0" xfId="0" applyFill="1" applyBorder="1"/>
    <xf numFmtId="0" fontId="0" fillId="0" borderId="6" xfId="0" applyFill="1" applyBorder="1"/>
    <xf numFmtId="0" fontId="0" fillId="0" borderId="6" xfId="0" applyBorder="1"/>
    <xf numFmtId="0" fontId="0" fillId="3" borderId="0" xfId="0" applyFill="1" applyAlignment="1">
      <alignment horizontal="right"/>
    </xf>
    <xf numFmtId="16" fontId="0" fillId="3" borderId="0" xfId="0" applyNumberFormat="1" applyFill="1" applyAlignment="1">
      <alignment horizontal="right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10" xfId="0" applyFont="1" applyFill="1" applyBorder="1" applyAlignment="1">
      <alignment horizontal="center" wrapText="1"/>
    </xf>
    <xf numFmtId="164" fontId="0" fillId="0" borderId="0" xfId="0" applyNumberFormat="1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0" fillId="0" borderId="7" xfId="0" applyBorder="1" applyAlignment="1">
      <alignment horizontal="center" vertical="center"/>
    </xf>
    <xf numFmtId="165" fontId="2" fillId="0" borderId="10" xfId="0" applyNumberFormat="1" applyFon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5" fontId="0" fillId="0" borderId="9" xfId="0" applyNumberFormat="1" applyFill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165" fontId="1" fillId="0" borderId="7" xfId="0" applyNumberFormat="1" applyFont="1" applyBorder="1" applyAlignment="1">
      <alignment horizontal="center" vertical="center"/>
    </xf>
    <xf numFmtId="165" fontId="0" fillId="0" borderId="7" xfId="0" applyNumberFormat="1" applyBorder="1" applyAlignment="1">
      <alignment horizontal="center"/>
    </xf>
    <xf numFmtId="165" fontId="0" fillId="0" borderId="7" xfId="0" applyNumberForma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165" fontId="0" fillId="4" borderId="7" xfId="0" applyNumberFormat="1" applyFill="1" applyBorder="1" applyAlignment="1">
      <alignment horizontal="center" vertical="center"/>
    </xf>
    <xf numFmtId="165" fontId="0" fillId="4" borderId="7" xfId="0" applyNumberFormat="1" applyFill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D77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CHART!$H$29:$H$40</c:f>
              <c:strCache>
                <c:ptCount val="12"/>
                <c:pt idx="0">
                  <c:v>0.00000</c:v>
                </c:pt>
                <c:pt idx="1">
                  <c:v>0.10000</c:v>
                </c:pt>
                <c:pt idx="2">
                  <c:v>0.20000</c:v>
                </c:pt>
                <c:pt idx="3">
                  <c:v>0.30000</c:v>
                </c:pt>
                <c:pt idx="4">
                  <c:v>0.40000</c:v>
                </c:pt>
                <c:pt idx="5">
                  <c:v>0.50000</c:v>
                </c:pt>
                <c:pt idx="6">
                  <c:v>0.60000</c:v>
                </c:pt>
                <c:pt idx="7">
                  <c:v>0.70000</c:v>
                </c:pt>
                <c:pt idx="8">
                  <c:v>0.80000</c:v>
                </c:pt>
                <c:pt idx="9">
                  <c:v>0.90000</c:v>
                </c:pt>
                <c:pt idx="10">
                  <c:v>1.00000</c:v>
                </c:pt>
                <c:pt idx="11">
                  <c:v>More</c:v>
                </c:pt>
              </c:strCache>
            </c:strRef>
          </c:cat>
          <c:val>
            <c:numRef>
              <c:f>CHART!$C$29:$C$40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8</c:v>
                </c:pt>
                <c:pt idx="4">
                  <c:v>2</c:v>
                </c:pt>
                <c:pt idx="5">
                  <c:v>2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A7-40E6-AB1A-6DFD070362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9342720"/>
        <c:axId val="809346880"/>
      </c:barChart>
      <c:lineChart>
        <c:grouping val="standard"/>
        <c:varyColors val="0"/>
        <c:ser>
          <c:idx val="1"/>
          <c:order val="1"/>
          <c:tx>
            <c:v>Cumulative %</c:v>
          </c:tx>
          <c:cat>
            <c:strRef>
              <c:f>CHART!$H$29:$H$40</c:f>
              <c:strCache>
                <c:ptCount val="12"/>
                <c:pt idx="0">
                  <c:v>0.00000</c:v>
                </c:pt>
                <c:pt idx="1">
                  <c:v>0.10000</c:v>
                </c:pt>
                <c:pt idx="2">
                  <c:v>0.20000</c:v>
                </c:pt>
                <c:pt idx="3">
                  <c:v>0.30000</c:v>
                </c:pt>
                <c:pt idx="4">
                  <c:v>0.40000</c:v>
                </c:pt>
                <c:pt idx="5">
                  <c:v>0.50000</c:v>
                </c:pt>
                <c:pt idx="6">
                  <c:v>0.60000</c:v>
                </c:pt>
                <c:pt idx="7">
                  <c:v>0.70000</c:v>
                </c:pt>
                <c:pt idx="8">
                  <c:v>0.80000</c:v>
                </c:pt>
                <c:pt idx="9">
                  <c:v>0.90000</c:v>
                </c:pt>
                <c:pt idx="10">
                  <c:v>1.00000</c:v>
                </c:pt>
                <c:pt idx="11">
                  <c:v>More</c:v>
                </c:pt>
              </c:strCache>
            </c:strRef>
          </c:cat>
          <c:val>
            <c:numRef>
              <c:f>CHART!$D$29:$D$40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0.10526315789473684</c:v>
                </c:pt>
                <c:pt idx="3">
                  <c:v>0.52631578947368418</c:v>
                </c:pt>
                <c:pt idx="4">
                  <c:v>0.63157894736842102</c:v>
                </c:pt>
                <c:pt idx="5">
                  <c:v>0.73684210526315785</c:v>
                </c:pt>
                <c:pt idx="6">
                  <c:v>0.73684210526315785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5A7-40E6-AB1A-6DFD070362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9335232"/>
        <c:axId val="809347296"/>
      </c:lineChart>
      <c:catAx>
        <c:axId val="80934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09346880"/>
        <c:crosses val="autoZero"/>
        <c:auto val="1"/>
        <c:lblAlgn val="ctr"/>
        <c:lblOffset val="100"/>
        <c:noMultiLvlLbl val="0"/>
      </c:catAx>
      <c:valAx>
        <c:axId val="809346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809342720"/>
        <c:crosses val="autoZero"/>
        <c:crossBetween val="between"/>
      </c:valAx>
      <c:valAx>
        <c:axId val="809347296"/>
        <c:scaling>
          <c:orientation val="minMax"/>
        </c:scaling>
        <c:delete val="0"/>
        <c:axPos val="r"/>
        <c:numFmt formatCode="0.000" sourceLinked="1"/>
        <c:majorTickMark val="out"/>
        <c:minorTickMark val="none"/>
        <c:tickLblPos val="nextTo"/>
        <c:crossAx val="809335232"/>
        <c:crosses val="max"/>
        <c:crossBetween val="between"/>
      </c:valAx>
      <c:catAx>
        <c:axId val="809335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9347296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RESEILIENCY VALUES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CHART!$H$31:$H$36</c:f>
              <c:numCache>
                <c:formatCode>0.00000</c:formatCode>
                <c:ptCount val="6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0.7</c:v>
                </c:pt>
              </c:numCache>
            </c:numRef>
          </c:cat>
          <c:val>
            <c:numRef>
              <c:f>CHART!$C$31:$C$36</c:f>
              <c:numCache>
                <c:formatCode>0.000</c:formatCode>
                <c:ptCount val="6"/>
                <c:pt idx="0">
                  <c:v>2</c:v>
                </c:pt>
                <c:pt idx="1">
                  <c:v>8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8F-45AC-8906-DE8911A1F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9345216"/>
        <c:axId val="809345632"/>
      </c:barChart>
      <c:catAx>
        <c:axId val="809345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RESILIENCY BINS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345632"/>
        <c:crosses val="autoZero"/>
        <c:auto val="1"/>
        <c:lblAlgn val="ctr"/>
        <c:lblOffset val="100"/>
        <c:noMultiLvlLbl val="0"/>
      </c:catAx>
      <c:valAx>
        <c:axId val="80934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345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27</xdr:row>
      <xdr:rowOff>107950</xdr:rowOff>
    </xdr:from>
    <xdr:to>
      <xdr:col>12</xdr:col>
      <xdr:colOff>304800</xdr:colOff>
      <xdr:row>37</xdr:row>
      <xdr:rowOff>107950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166687</xdr:colOff>
      <xdr:row>41</xdr:row>
      <xdr:rowOff>142875</xdr:rowOff>
    </xdr:from>
    <xdr:to>
      <xdr:col>5</xdr:col>
      <xdr:colOff>328612</xdr:colOff>
      <xdr:row>55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tabSelected="1" view="pageBreakPreview" zoomScale="80" zoomScaleNormal="80" zoomScaleSheetLayoutView="80" workbookViewId="0">
      <selection activeCell="E20" sqref="E20:E23"/>
    </sheetView>
  </sheetViews>
  <sheetFormatPr defaultColWidth="11" defaultRowHeight="15.5" x14ac:dyDescent="0.35"/>
  <cols>
    <col min="1" max="1" width="13.83203125" style="1" bestFit="1" customWidth="1"/>
    <col min="2" max="2" width="12.33203125" style="1" bestFit="1" customWidth="1"/>
    <col min="3" max="4" width="17" style="1" customWidth="1"/>
    <col min="5" max="5" width="12.58203125" style="1" customWidth="1"/>
    <col min="6" max="6" width="19.75" style="15" customWidth="1"/>
    <col min="7" max="10" width="11" style="1"/>
    <col min="11" max="11" width="11" style="15"/>
    <col min="12" max="15" width="11" style="1"/>
    <col min="16" max="16" width="11" style="15"/>
    <col min="17" max="16384" width="11" style="1"/>
  </cols>
  <sheetData>
    <row r="1" spans="1:20" x14ac:dyDescent="0.35">
      <c r="A1" s="14" t="s">
        <v>0</v>
      </c>
      <c r="B1" s="14" t="s">
        <v>1</v>
      </c>
      <c r="C1" s="14" t="s">
        <v>2</v>
      </c>
      <c r="D1" s="14"/>
    </row>
    <row r="2" spans="1:20" x14ac:dyDescent="0.35">
      <c r="A2" s="14" t="s">
        <v>3</v>
      </c>
      <c r="B2" s="14" t="s">
        <v>4</v>
      </c>
      <c r="C2" s="14" t="s">
        <v>5</v>
      </c>
      <c r="D2" s="14"/>
      <c r="G2" s="1" t="s">
        <v>36</v>
      </c>
      <c r="H2" s="1" t="s">
        <v>44</v>
      </c>
    </row>
    <row r="3" spans="1:20" x14ac:dyDescent="0.35">
      <c r="A3" s="14" t="s">
        <v>6</v>
      </c>
      <c r="B3" s="14" t="s">
        <v>4</v>
      </c>
      <c r="C3" s="14" t="s">
        <v>7</v>
      </c>
      <c r="D3" s="14"/>
      <c r="G3" s="1" t="s">
        <v>37</v>
      </c>
      <c r="H3" s="1" t="s">
        <v>42</v>
      </c>
      <c r="J3" s="23"/>
      <c r="K3" s="22"/>
    </row>
    <row r="4" spans="1:20" x14ac:dyDescent="0.35">
      <c r="A4" s="14" t="s">
        <v>8</v>
      </c>
      <c r="B4" s="14" t="s">
        <v>4</v>
      </c>
      <c r="C4" s="14" t="s">
        <v>9</v>
      </c>
      <c r="D4" s="14"/>
      <c r="G4" s="1" t="s">
        <v>38</v>
      </c>
      <c r="H4" s="1" t="s">
        <v>41</v>
      </c>
      <c r="J4" s="24"/>
      <c r="K4" s="22"/>
    </row>
    <row r="5" spans="1:20" x14ac:dyDescent="0.35">
      <c r="A5" s="14" t="s">
        <v>10</v>
      </c>
      <c r="B5" s="14" t="s">
        <v>11</v>
      </c>
      <c r="C5" s="14" t="s">
        <v>12</v>
      </c>
      <c r="D5" s="14"/>
      <c r="G5" s="1" t="s">
        <v>39</v>
      </c>
      <c r="H5" s="1" t="s">
        <v>43</v>
      </c>
      <c r="J5" s="23"/>
      <c r="K5" s="22"/>
    </row>
    <row r="6" spans="1:20" x14ac:dyDescent="0.35">
      <c r="A6" s="14" t="s">
        <v>13</v>
      </c>
      <c r="B6" s="14" t="s">
        <v>14</v>
      </c>
      <c r="C6" s="14" t="s">
        <v>15</v>
      </c>
      <c r="D6" s="14"/>
    </row>
    <row r="7" spans="1:20" x14ac:dyDescent="0.35">
      <c r="A7" s="14" t="s">
        <v>16</v>
      </c>
      <c r="B7" s="14" t="s">
        <v>17</v>
      </c>
      <c r="C7" s="14" t="s">
        <v>18</v>
      </c>
      <c r="D7" s="14"/>
    </row>
    <row r="8" spans="1:20" x14ac:dyDescent="0.35">
      <c r="F8" s="16"/>
      <c r="G8" s="2"/>
      <c r="H8" s="2"/>
      <c r="I8" s="2"/>
      <c r="J8" s="2"/>
      <c r="K8" s="16"/>
      <c r="L8" s="2"/>
      <c r="M8" s="2"/>
      <c r="N8" s="2"/>
      <c r="O8" s="2"/>
      <c r="P8" s="16"/>
      <c r="Q8" s="2"/>
      <c r="R8" s="2"/>
    </row>
    <row r="9" spans="1:20" x14ac:dyDescent="0.35">
      <c r="A9" s="17" t="s">
        <v>29</v>
      </c>
      <c r="B9" s="2"/>
      <c r="C9" s="2"/>
      <c r="D9" s="2"/>
      <c r="E9" s="2"/>
      <c r="F9" s="18" t="s">
        <v>30</v>
      </c>
      <c r="G9" s="2"/>
      <c r="H9" s="2"/>
      <c r="I9" s="2"/>
      <c r="J9" s="2"/>
      <c r="K9" s="18" t="s">
        <v>31</v>
      </c>
      <c r="L9" s="2"/>
      <c r="M9" s="2"/>
      <c r="N9" s="2"/>
      <c r="O9" s="2"/>
      <c r="P9" s="18" t="s">
        <v>32</v>
      </c>
      <c r="Q9" s="2"/>
      <c r="R9" s="2"/>
    </row>
    <row r="10" spans="1:20" x14ac:dyDescent="0.35">
      <c r="A10" s="2"/>
      <c r="B10" s="2"/>
      <c r="C10" s="2"/>
      <c r="D10" s="2"/>
      <c r="E10" s="2"/>
      <c r="F10" s="16"/>
      <c r="G10" s="2"/>
      <c r="H10" s="2"/>
      <c r="I10" s="2"/>
      <c r="J10" s="2"/>
      <c r="K10" s="16"/>
      <c r="L10" s="2" t="s">
        <v>33</v>
      </c>
      <c r="M10" s="2" t="s">
        <v>34</v>
      </c>
      <c r="O10" s="2" t="s">
        <v>35</v>
      </c>
      <c r="P10" s="16"/>
      <c r="Q10" s="2"/>
      <c r="R10" s="2"/>
    </row>
    <row r="11" spans="1:20" x14ac:dyDescent="0.35">
      <c r="A11" s="25" t="s">
        <v>19</v>
      </c>
      <c r="B11" s="25" t="s">
        <v>33</v>
      </c>
      <c r="C11" s="25" t="s">
        <v>34</v>
      </c>
      <c r="D11" s="25"/>
      <c r="F11" s="16" t="s">
        <v>19</v>
      </c>
      <c r="G11" s="2" t="s">
        <v>33</v>
      </c>
      <c r="H11" s="2" t="s">
        <v>34</v>
      </c>
      <c r="I11" s="2"/>
      <c r="J11" s="2">
        <f>1-ABS(((2/PI())*ATAN((H13-H12)/(G13-G12))))</f>
        <v>1.5910819189872694E-3</v>
      </c>
      <c r="K11" s="16"/>
      <c r="L11" s="2"/>
      <c r="M11" s="2"/>
      <c r="N11" s="2"/>
      <c r="O11" s="2"/>
      <c r="P11" s="16" t="s">
        <v>19</v>
      </c>
      <c r="Q11" s="2" t="s">
        <v>33</v>
      </c>
      <c r="R11" s="2" t="s">
        <v>34</v>
      </c>
    </row>
    <row r="12" spans="1:20" x14ac:dyDescent="0.35">
      <c r="A12" s="25" t="s">
        <v>24</v>
      </c>
      <c r="B12" s="26">
        <v>43743</v>
      </c>
      <c r="C12" s="25">
        <v>0</v>
      </c>
      <c r="D12" s="25" t="s">
        <v>36</v>
      </c>
      <c r="E12" s="2">
        <f>1-ABS(((2/PI())*ATAN((C13-C12)/(B13-B12))))</f>
        <v>1</v>
      </c>
      <c r="F12" s="16" t="s">
        <v>24</v>
      </c>
      <c r="G12" s="9">
        <v>43743</v>
      </c>
      <c r="H12" s="2">
        <v>400.11669999999998</v>
      </c>
      <c r="I12" s="2" t="s">
        <v>36</v>
      </c>
      <c r="J12" s="2">
        <f>1-((G14-G13)/(G15-G12))</f>
        <v>0.19999999999999996</v>
      </c>
      <c r="K12" s="16"/>
      <c r="L12" s="9"/>
      <c r="M12" s="2"/>
      <c r="N12" s="2"/>
      <c r="O12" s="2"/>
      <c r="P12" s="16" t="s">
        <v>24</v>
      </c>
      <c r="Q12" s="9">
        <v>43743</v>
      </c>
      <c r="R12" s="2">
        <v>8.3666699999999992</v>
      </c>
      <c r="S12" s="2" t="s">
        <v>36</v>
      </c>
      <c r="T12" s="2">
        <f>1-ABS(((2/PI())*ATAN((R13-R12)/(Q13-Q12))))</f>
        <v>7.5730729378326367E-2</v>
      </c>
    </row>
    <row r="13" spans="1:20" x14ac:dyDescent="0.35">
      <c r="A13" s="25" t="s">
        <v>20</v>
      </c>
      <c r="B13" s="26">
        <v>43744</v>
      </c>
      <c r="C13" s="25">
        <v>0</v>
      </c>
      <c r="D13" s="25" t="s">
        <v>37</v>
      </c>
      <c r="E13" s="2">
        <f>1-((B14-B13)/(B15-B12))</f>
        <v>0.5</v>
      </c>
      <c r="F13" s="16" t="s">
        <v>20</v>
      </c>
      <c r="G13" s="9">
        <v>43744</v>
      </c>
      <c r="H13" s="2">
        <v>0</v>
      </c>
      <c r="I13" s="2" t="s">
        <v>37</v>
      </c>
      <c r="J13" s="2">
        <f>(2/PI())*ATAN((H15-H14)/(G15-G14))</f>
        <v>0.99089737810781509</v>
      </c>
      <c r="K13" s="16"/>
      <c r="L13" s="2"/>
      <c r="M13" s="2"/>
      <c r="N13" s="2"/>
      <c r="O13" s="2"/>
      <c r="P13" s="16" t="s">
        <v>20</v>
      </c>
      <c r="Q13" s="9">
        <v>43744</v>
      </c>
      <c r="R13" s="2">
        <v>0</v>
      </c>
      <c r="S13" s="2" t="s">
        <v>37</v>
      </c>
      <c r="T13" s="2">
        <f>1-((Q14-Q13)/(Q15-Q12))</f>
        <v>0.5</v>
      </c>
    </row>
    <row r="14" spans="1:20" x14ac:dyDescent="0.35">
      <c r="A14" s="25" t="s">
        <v>21</v>
      </c>
      <c r="B14" s="26">
        <v>43746</v>
      </c>
      <c r="C14" s="25">
        <v>0</v>
      </c>
      <c r="D14" s="25" t="s">
        <v>38</v>
      </c>
      <c r="E14" s="2">
        <f>(2/PI())*ATAN((C15-C14)/(B15-B14))</f>
        <v>0.97466690651266874</v>
      </c>
      <c r="F14" s="16" t="s">
        <v>21</v>
      </c>
      <c r="G14" s="9">
        <v>43752</v>
      </c>
      <c r="H14" s="2">
        <v>0</v>
      </c>
      <c r="I14" s="2" t="s">
        <v>38</v>
      </c>
      <c r="J14" s="2">
        <f>J11*J12*J13</f>
        <v>3.1531978037584716E-4</v>
      </c>
      <c r="K14" s="16"/>
      <c r="L14" s="9"/>
      <c r="M14" s="2"/>
      <c r="N14" s="2"/>
      <c r="O14" s="2"/>
      <c r="P14" s="16" t="s">
        <v>21</v>
      </c>
      <c r="Q14" s="9">
        <v>43746</v>
      </c>
      <c r="R14" s="2">
        <v>0</v>
      </c>
      <c r="S14" s="2" t="s">
        <v>38</v>
      </c>
      <c r="T14" s="2">
        <f>(2/PI())*ATAN((R15-R14)/(Q15-Q14))</f>
        <v>0.98694423845117263</v>
      </c>
    </row>
    <row r="15" spans="1:20" x14ac:dyDescent="0.35">
      <c r="A15" s="25" t="s">
        <v>22</v>
      </c>
      <c r="B15" s="26">
        <v>43747</v>
      </c>
      <c r="C15" s="25">
        <v>25.116700000000002</v>
      </c>
      <c r="D15" s="25" t="s">
        <v>39</v>
      </c>
      <c r="E15" s="2">
        <f>E12*E13*E14</f>
        <v>0.48733345325633437</v>
      </c>
      <c r="F15" s="16" t="s">
        <v>22</v>
      </c>
      <c r="G15" s="9">
        <v>43753</v>
      </c>
      <c r="H15" s="2">
        <v>69.933300000000003</v>
      </c>
      <c r="I15" s="2" t="s">
        <v>39</v>
      </c>
      <c r="J15" s="2"/>
      <c r="K15" s="16"/>
      <c r="L15" s="9"/>
      <c r="M15" s="2"/>
      <c r="N15" s="2"/>
      <c r="O15" s="2"/>
      <c r="P15" s="16" t="s">
        <v>22</v>
      </c>
      <c r="Q15" s="9">
        <v>43747</v>
      </c>
      <c r="R15" s="2">
        <v>48.754759999999997</v>
      </c>
      <c r="S15" s="2" t="s">
        <v>39</v>
      </c>
      <c r="T15" s="2">
        <f>T12*T13*T14</f>
        <v>3.7371003516822078E-2</v>
      </c>
    </row>
    <row r="16" spans="1:20" x14ac:dyDescent="0.35">
      <c r="A16" s="25"/>
      <c r="B16" s="26"/>
      <c r="C16" s="25"/>
      <c r="D16" s="25"/>
      <c r="E16" s="25"/>
      <c r="F16" s="16"/>
      <c r="G16" s="9"/>
      <c r="H16" s="2"/>
      <c r="I16" s="2"/>
      <c r="J16" s="2"/>
      <c r="K16" s="16"/>
      <c r="L16" s="9"/>
      <c r="M16" s="2"/>
      <c r="N16" s="2"/>
      <c r="O16" s="2"/>
      <c r="P16" s="16"/>
      <c r="Q16" s="9"/>
      <c r="R16" s="2"/>
      <c r="S16" s="2"/>
    </row>
    <row r="17" spans="1:20" x14ac:dyDescent="0.35">
      <c r="A17" s="25"/>
      <c r="B17" s="26"/>
      <c r="C17" s="25"/>
      <c r="D17" s="25" t="s">
        <v>40</v>
      </c>
      <c r="E17" s="25"/>
      <c r="F17" s="16"/>
      <c r="G17" s="9"/>
      <c r="H17" s="2"/>
      <c r="I17" s="2" t="s">
        <v>40</v>
      </c>
      <c r="J17" s="2"/>
      <c r="K17" s="16"/>
      <c r="L17" s="2"/>
      <c r="M17" s="2"/>
      <c r="N17" s="2"/>
      <c r="O17" s="2"/>
      <c r="P17" s="16"/>
      <c r="Q17" s="9"/>
      <c r="R17" s="2"/>
      <c r="S17" s="2" t="s">
        <v>40</v>
      </c>
    </row>
    <row r="18" spans="1:20" x14ac:dyDescent="0.35">
      <c r="A18" s="2"/>
      <c r="B18" s="2"/>
      <c r="C18" s="2"/>
      <c r="D18" s="2"/>
      <c r="E18" s="2"/>
      <c r="F18" s="16"/>
      <c r="G18" s="2"/>
      <c r="H18" s="2"/>
      <c r="I18" s="2"/>
      <c r="J18" s="2"/>
      <c r="K18" s="16"/>
      <c r="L18" s="2"/>
      <c r="M18" s="2"/>
      <c r="N18" s="2"/>
      <c r="O18" s="2"/>
      <c r="P18" s="16"/>
      <c r="Q18" s="2"/>
      <c r="R18" s="2"/>
    </row>
    <row r="19" spans="1:20" x14ac:dyDescent="0.35">
      <c r="A19" s="8"/>
      <c r="B19" s="8"/>
      <c r="C19" s="8"/>
      <c r="D19" s="8"/>
      <c r="E19" s="8"/>
      <c r="F19" s="19"/>
      <c r="G19" s="8"/>
      <c r="H19" s="8"/>
      <c r="I19" s="8"/>
      <c r="J19" s="8"/>
      <c r="K19" s="19"/>
      <c r="L19" s="8"/>
      <c r="M19" s="8"/>
      <c r="N19" s="8"/>
      <c r="O19" s="8"/>
      <c r="P19" s="19"/>
      <c r="Q19" s="8"/>
      <c r="R19" s="8"/>
      <c r="S19" s="20"/>
      <c r="T19" s="20"/>
    </row>
    <row r="20" spans="1:20" x14ac:dyDescent="0.35">
      <c r="A20" s="2" t="s">
        <v>23</v>
      </c>
      <c r="B20" s="2"/>
      <c r="C20" s="2"/>
      <c r="D20" s="2" t="s">
        <v>36</v>
      </c>
      <c r="E20" s="2">
        <f>1-ABS(((2/PI())*ATAN((C22-C21)/(B22-B21))))</f>
        <v>4.9635100682103084E-2</v>
      </c>
      <c r="F20" s="16" t="s">
        <v>23</v>
      </c>
      <c r="G20" s="2"/>
      <c r="H20" s="2"/>
      <c r="I20" s="2" t="s">
        <v>36</v>
      </c>
      <c r="J20" s="2">
        <f>1-ABS(((2/PI())*ATAN((H22-H21)/(G22-G21))))</f>
        <v>1.0224576107097594E-2</v>
      </c>
      <c r="K20" s="16" t="s">
        <v>23</v>
      </c>
      <c r="L20" s="2"/>
      <c r="M20" s="2"/>
      <c r="N20" s="2" t="s">
        <v>36</v>
      </c>
      <c r="O20" s="2">
        <f>1-ABS(((2/PI())*ATAN((M22-M21)/(L22-L21))))</f>
        <v>1.5392882843943911E-2</v>
      </c>
      <c r="P20" s="16" t="s">
        <v>23</v>
      </c>
      <c r="Q20" s="2"/>
      <c r="R20" s="2"/>
      <c r="S20" s="2" t="s">
        <v>36</v>
      </c>
      <c r="T20" s="2">
        <f>1-ABS(((2/PI())*ATAN((R22-R21)/(Q22-Q21))))</f>
        <v>4.6442744537707359E-2</v>
      </c>
    </row>
    <row r="21" spans="1:20" x14ac:dyDescent="0.35">
      <c r="A21" s="2" t="s">
        <v>24</v>
      </c>
      <c r="B21" s="9">
        <v>43745</v>
      </c>
      <c r="C21" s="2">
        <v>12.8</v>
      </c>
      <c r="D21" s="2" t="s">
        <v>37</v>
      </c>
      <c r="E21" s="2">
        <f>1-((B23-B22)/(B24-B21))</f>
        <v>0.66666666666666674</v>
      </c>
      <c r="F21" s="16" t="s">
        <v>24</v>
      </c>
      <c r="G21" s="9">
        <v>43744</v>
      </c>
      <c r="H21" s="9">
        <v>62.258330000000001</v>
      </c>
      <c r="I21" s="2" t="s">
        <v>37</v>
      </c>
      <c r="J21" s="2">
        <f>1-((G23-G22)/(G24-G21))</f>
        <v>0.33333333333333337</v>
      </c>
      <c r="K21" s="16" t="s">
        <v>24</v>
      </c>
      <c r="L21" s="9">
        <v>43739</v>
      </c>
      <c r="M21" s="2">
        <v>41.35</v>
      </c>
      <c r="N21" s="2" t="s">
        <v>37</v>
      </c>
      <c r="O21" s="2">
        <f>1-((L23-L22)/(L24-L21))</f>
        <v>0.19999999999999996</v>
      </c>
      <c r="P21" s="16" t="s">
        <v>24</v>
      </c>
      <c r="Q21" s="9">
        <v>43740</v>
      </c>
      <c r="R21" s="2">
        <v>13.683299999999999</v>
      </c>
      <c r="S21" s="2" t="s">
        <v>37</v>
      </c>
      <c r="T21" s="2">
        <f>1-((Q23-Q22)/(Q24-Q21))</f>
        <v>0.25</v>
      </c>
    </row>
    <row r="22" spans="1:20" x14ac:dyDescent="0.35">
      <c r="A22" s="2" t="s">
        <v>20</v>
      </c>
      <c r="B22" s="9">
        <v>43746</v>
      </c>
      <c r="C22" s="2">
        <v>0</v>
      </c>
      <c r="D22" s="2" t="s">
        <v>38</v>
      </c>
      <c r="E22" s="2">
        <f>(2/PI())*ATAN((C24-C23)/(B24-B23))</f>
        <v>0.92107725434035992</v>
      </c>
      <c r="F22" s="16" t="s">
        <v>20</v>
      </c>
      <c r="G22" s="9">
        <v>43745</v>
      </c>
      <c r="H22" s="2">
        <v>0</v>
      </c>
      <c r="I22" s="2" t="s">
        <v>38</v>
      </c>
      <c r="J22" s="2">
        <f>(2/PI())*ATAN((H24-H23)/(G24-G23))</f>
        <v>0.98822117521870501</v>
      </c>
      <c r="K22" s="16" t="s">
        <v>20</v>
      </c>
      <c r="L22" s="9">
        <v>43740</v>
      </c>
      <c r="M22" s="2">
        <v>0</v>
      </c>
      <c r="N22" s="2" t="s">
        <v>38</v>
      </c>
      <c r="O22" s="2">
        <f>(2/PI())*ATAN((M24-M23)/(L24-L23))</f>
        <v>0.95959038081508774</v>
      </c>
      <c r="P22" s="16" t="s">
        <v>20</v>
      </c>
      <c r="Q22" s="9">
        <v>43741</v>
      </c>
      <c r="R22" s="2">
        <v>0</v>
      </c>
      <c r="S22" s="2" t="s">
        <v>38</v>
      </c>
      <c r="T22" s="2">
        <f>(2/PI())*ATAN((R24-R23)/(Q24-Q23))</f>
        <v>0.94617777361021482</v>
      </c>
    </row>
    <row r="23" spans="1:20" x14ac:dyDescent="0.35">
      <c r="A23" s="2" t="s">
        <v>21</v>
      </c>
      <c r="B23" s="9">
        <v>43747</v>
      </c>
      <c r="C23" s="2">
        <v>0</v>
      </c>
      <c r="D23" s="2" t="s">
        <v>39</v>
      </c>
      <c r="E23" s="2">
        <f>E20*E21*E22</f>
        <v>3.0478508170119229E-2</v>
      </c>
      <c r="F23" s="16" t="s">
        <v>21</v>
      </c>
      <c r="G23" s="9">
        <v>43751</v>
      </c>
      <c r="H23" s="2">
        <v>0</v>
      </c>
      <c r="I23" s="2" t="s">
        <v>39</v>
      </c>
      <c r="J23" s="2">
        <f>J20*J21*J22</f>
        <v>3.3680475388896923E-3</v>
      </c>
      <c r="K23" s="16" t="s">
        <v>21</v>
      </c>
      <c r="L23" s="9">
        <v>43748</v>
      </c>
      <c r="M23" s="2">
        <v>0</v>
      </c>
      <c r="N23" s="2" t="s">
        <v>39</v>
      </c>
      <c r="O23" s="2">
        <f>O20*O21*O22</f>
        <v>2.9541724620124332E-3</v>
      </c>
      <c r="P23" s="16" t="s">
        <v>21</v>
      </c>
      <c r="Q23" s="9">
        <v>43747</v>
      </c>
      <c r="R23" s="2">
        <v>0</v>
      </c>
      <c r="S23" s="2" t="s">
        <v>39</v>
      </c>
      <c r="T23" s="2">
        <f>T20*T21*T22</f>
        <v>1.0985773156758978E-2</v>
      </c>
    </row>
    <row r="24" spans="1:20" x14ac:dyDescent="0.35">
      <c r="A24" s="2" t="s">
        <v>22</v>
      </c>
      <c r="B24" s="9">
        <v>43748</v>
      </c>
      <c r="C24" s="2">
        <v>8.0250000000000004</v>
      </c>
      <c r="D24" s="2"/>
      <c r="E24" s="2"/>
      <c r="F24" s="16" t="s">
        <v>22</v>
      </c>
      <c r="G24" s="9">
        <v>43753</v>
      </c>
      <c r="H24" s="2">
        <v>108.08329999999999</v>
      </c>
      <c r="I24" s="2"/>
      <c r="J24" s="2"/>
      <c r="K24" s="16" t="s">
        <v>22</v>
      </c>
      <c r="L24" s="9">
        <v>43749</v>
      </c>
      <c r="M24" s="2">
        <v>15.733000000000001</v>
      </c>
      <c r="N24" s="2"/>
      <c r="O24" s="2"/>
      <c r="P24" s="16" t="s">
        <v>22</v>
      </c>
      <c r="Q24" s="9">
        <v>43748</v>
      </c>
      <c r="R24" s="2">
        <v>11.8</v>
      </c>
      <c r="S24" s="2"/>
    </row>
    <row r="25" spans="1:20" x14ac:dyDescent="0.35">
      <c r="A25" s="2"/>
      <c r="B25" s="2"/>
      <c r="C25" s="4"/>
      <c r="D25" s="4" t="s">
        <v>40</v>
      </c>
      <c r="E25" s="4"/>
      <c r="F25" s="21"/>
      <c r="G25" s="4"/>
      <c r="H25" s="4"/>
      <c r="I25" s="4" t="s">
        <v>40</v>
      </c>
      <c r="J25" s="4"/>
      <c r="K25" s="21"/>
      <c r="L25" s="4"/>
      <c r="M25" s="4"/>
      <c r="N25" s="4" t="s">
        <v>40</v>
      </c>
      <c r="O25" s="4"/>
      <c r="P25" s="21"/>
      <c r="Q25" s="4"/>
      <c r="R25" s="4"/>
      <c r="S25" s="4" t="s">
        <v>40</v>
      </c>
      <c r="T25" s="3"/>
    </row>
    <row r="26" spans="1:20" x14ac:dyDescent="0.35">
      <c r="A26" s="8" t="s">
        <v>25</v>
      </c>
      <c r="B26" s="8"/>
      <c r="C26" s="10"/>
      <c r="D26" s="2" t="s">
        <v>36</v>
      </c>
      <c r="E26" s="2">
        <f>1-ABS(((2/PI())*ATAN((C28-C27)/(B28-B27))))</f>
        <v>4.8710284322400099E-2</v>
      </c>
      <c r="F26" s="16" t="s">
        <v>25</v>
      </c>
      <c r="G26" s="10"/>
      <c r="H26" s="10"/>
      <c r="I26" s="2" t="s">
        <v>36</v>
      </c>
      <c r="J26" s="2">
        <f>1-ABS(((2/PI())*ATAN((H28-H27)/(G28-G27))))</f>
        <v>3.1535587365830064E-2</v>
      </c>
      <c r="K26" s="16" t="s">
        <v>25</v>
      </c>
      <c r="L26" s="10"/>
      <c r="M26" s="10"/>
      <c r="N26" s="2" t="s">
        <v>36</v>
      </c>
      <c r="O26" s="2">
        <f>1-ABS(((2/PI())*ATAN((M28-M27)/(L28-L27))))</f>
        <v>2.1511353343385609E-2</v>
      </c>
      <c r="P26" s="16" t="s">
        <v>25</v>
      </c>
      <c r="Q26" s="10"/>
      <c r="R26" s="10"/>
      <c r="S26" s="2" t="s">
        <v>36</v>
      </c>
      <c r="T26" s="2">
        <f>1-ABS(((2/PI())*ATAN((R28-R27)/(Q28-Q27))))</f>
        <v>1.832389820589686E-2</v>
      </c>
    </row>
    <row r="27" spans="1:20" x14ac:dyDescent="0.35">
      <c r="A27" s="10" t="s">
        <v>24</v>
      </c>
      <c r="B27" s="11">
        <v>43743</v>
      </c>
      <c r="C27" s="10">
        <v>13.044</v>
      </c>
      <c r="D27" s="2" t="s">
        <v>37</v>
      </c>
      <c r="E27" s="2">
        <f>1-((B29-B28)/(B30-B27))</f>
        <v>0.75</v>
      </c>
      <c r="F27" s="16" t="s">
        <v>24</v>
      </c>
      <c r="G27" s="11">
        <v>43743</v>
      </c>
      <c r="H27" s="10">
        <v>20.170829999999999</v>
      </c>
      <c r="I27" s="2" t="s">
        <v>37</v>
      </c>
      <c r="J27" s="2">
        <f>1-((G29-G28)/(G30-G27))</f>
        <v>0.25</v>
      </c>
      <c r="K27" s="16" t="s">
        <v>24</v>
      </c>
      <c r="L27" s="11">
        <v>43743</v>
      </c>
      <c r="M27" s="10">
        <v>29.58333</v>
      </c>
      <c r="N27" s="2" t="s">
        <v>37</v>
      </c>
      <c r="O27" s="2">
        <f>1-((L29-L28)/(L30-L27))</f>
        <v>0.5</v>
      </c>
      <c r="P27" s="16" t="s">
        <v>24</v>
      </c>
      <c r="Q27" s="11">
        <v>43742</v>
      </c>
      <c r="R27" s="10">
        <v>34.732999999999997</v>
      </c>
      <c r="S27" s="2" t="s">
        <v>37</v>
      </c>
      <c r="T27" s="2">
        <f>1-((Q29-Q28)/(Q30-Q27))</f>
        <v>0.66666666666666674</v>
      </c>
    </row>
    <row r="28" spans="1:20" x14ac:dyDescent="0.35">
      <c r="A28" s="10" t="s">
        <v>20</v>
      </c>
      <c r="B28" s="11">
        <v>43744</v>
      </c>
      <c r="C28" s="10">
        <v>0</v>
      </c>
      <c r="D28" s="2" t="s">
        <v>38</v>
      </c>
      <c r="E28" s="2">
        <f>(2/PI())*ATAN((C30-C29)/(B30-B29))</f>
        <v>0.93474329433104797</v>
      </c>
      <c r="F28" s="16" t="s">
        <v>20</v>
      </c>
      <c r="G28" s="11">
        <v>43744</v>
      </c>
      <c r="H28" s="10">
        <v>0</v>
      </c>
      <c r="I28" s="2" t="s">
        <v>38</v>
      </c>
      <c r="J28" s="2">
        <f>(2/PI())*ATAN((H30-H29)/(G30-G29))</f>
        <v>0.98656960895749723</v>
      </c>
      <c r="K28" s="16" t="s">
        <v>20</v>
      </c>
      <c r="L28" s="11">
        <v>43744</v>
      </c>
      <c r="M28" s="10">
        <v>0</v>
      </c>
      <c r="N28" s="2" t="s">
        <v>38</v>
      </c>
      <c r="O28" s="2">
        <f>(2/PI())*ATAN((M30-M29)/(L30-L29))</f>
        <v>0.98295556537838236</v>
      </c>
      <c r="P28" s="16" t="s">
        <v>20</v>
      </c>
      <c r="Q28" s="11">
        <v>43743</v>
      </c>
      <c r="R28" s="10">
        <v>0</v>
      </c>
      <c r="S28" s="2" t="s">
        <v>38</v>
      </c>
      <c r="T28" s="2">
        <f>(2/PI())*ATAN((R30-R29)/(Q30-Q29))</f>
        <v>0.99069108395195549</v>
      </c>
    </row>
    <row r="29" spans="1:20" x14ac:dyDescent="0.35">
      <c r="A29" s="2" t="s">
        <v>21</v>
      </c>
      <c r="B29" s="9">
        <v>43745</v>
      </c>
      <c r="C29" s="2">
        <v>0</v>
      </c>
      <c r="D29" s="2" t="s">
        <v>39</v>
      </c>
      <c r="E29" s="2">
        <f>E26*E27*E28</f>
        <v>3.41487087264917E-2</v>
      </c>
      <c r="F29" s="16" t="s">
        <v>21</v>
      </c>
      <c r="G29" s="9">
        <v>43750</v>
      </c>
      <c r="H29" s="2">
        <v>0</v>
      </c>
      <c r="I29" s="2" t="s">
        <v>39</v>
      </c>
      <c r="J29" s="2">
        <f>J26*J27*J28</f>
        <v>7.778013023937989E-3</v>
      </c>
      <c r="K29" s="16" t="s">
        <v>21</v>
      </c>
      <c r="L29" s="9">
        <v>43746</v>
      </c>
      <c r="M29" s="2">
        <v>0</v>
      </c>
      <c r="N29" s="2" t="s">
        <v>39</v>
      </c>
      <c r="O29" s="2">
        <f>O26*O27*O28</f>
        <v>1.0572352243850879E-2</v>
      </c>
      <c r="P29" s="16" t="s">
        <v>21</v>
      </c>
      <c r="Q29" s="9">
        <v>43744</v>
      </c>
      <c r="R29" s="2">
        <v>0</v>
      </c>
      <c r="S29" s="2" t="s">
        <v>39</v>
      </c>
      <c r="T29" s="2">
        <f>T26*T27*T28</f>
        <v>1.2102215050550169E-2</v>
      </c>
    </row>
    <row r="30" spans="1:20" x14ac:dyDescent="0.35">
      <c r="A30" s="2" t="s">
        <v>22</v>
      </c>
      <c r="B30" s="9">
        <v>43747</v>
      </c>
      <c r="C30" s="2">
        <v>19.44286</v>
      </c>
      <c r="D30" s="2"/>
      <c r="E30" s="2"/>
      <c r="F30" s="16" t="s">
        <v>22</v>
      </c>
      <c r="G30" s="9">
        <v>43751</v>
      </c>
      <c r="H30" s="2">
        <v>47.394399999999997</v>
      </c>
      <c r="I30" s="2"/>
      <c r="J30" s="2"/>
      <c r="K30" s="16" t="s">
        <v>22</v>
      </c>
      <c r="L30" s="9">
        <v>43747</v>
      </c>
      <c r="M30" s="2">
        <v>37.341670000000001</v>
      </c>
      <c r="N30" s="2"/>
      <c r="O30" s="2"/>
      <c r="P30" s="16" t="s">
        <v>22</v>
      </c>
      <c r="Q30" s="9">
        <v>43745</v>
      </c>
      <c r="R30" s="2">
        <v>68.383300000000006</v>
      </c>
      <c r="S30" s="2"/>
    </row>
    <row r="31" spans="1:20" x14ac:dyDescent="0.35">
      <c r="A31" s="2"/>
      <c r="B31" s="2"/>
      <c r="C31" s="4"/>
      <c r="D31" s="4" t="s">
        <v>40</v>
      </c>
      <c r="E31" s="4"/>
      <c r="F31" s="21"/>
      <c r="G31" s="4"/>
      <c r="H31" s="4"/>
      <c r="I31" s="4" t="s">
        <v>40</v>
      </c>
      <c r="J31" s="4"/>
      <c r="K31" s="21"/>
      <c r="L31" s="4"/>
      <c r="M31" s="4"/>
      <c r="N31" s="4" t="s">
        <v>40</v>
      </c>
      <c r="O31" s="4"/>
      <c r="P31" s="21"/>
      <c r="Q31" s="4"/>
      <c r="R31" s="4"/>
      <c r="S31" s="4" t="s">
        <v>40</v>
      </c>
      <c r="T31" s="3"/>
    </row>
    <row r="32" spans="1:20" x14ac:dyDescent="0.35">
      <c r="A32" s="8" t="s">
        <v>26</v>
      </c>
      <c r="B32" s="8"/>
      <c r="C32" s="10"/>
      <c r="D32" s="2" t="s">
        <v>36</v>
      </c>
      <c r="E32" s="2">
        <f>1-ABS(((2/PI())*ATAN((C34-C33)/(B34-B33))))</f>
        <v>3.8497081826526669E-2</v>
      </c>
      <c r="F32" s="16" t="s">
        <v>26</v>
      </c>
      <c r="G32" s="10"/>
      <c r="H32" s="10"/>
      <c r="I32" s="2" t="s">
        <v>36</v>
      </c>
      <c r="J32" s="2">
        <f>1-ABS(((2/PI())*ATAN((H34-H33)/(G34-G33))))</f>
        <v>9.686593101737806E-3</v>
      </c>
      <c r="K32" s="16" t="s">
        <v>26</v>
      </c>
      <c r="L32" s="10"/>
      <c r="M32" s="10"/>
      <c r="N32" s="2" t="s">
        <v>36</v>
      </c>
      <c r="O32" s="2">
        <f>1-ABS(((2/PI())*ATAN((M34-M33)/(L34-L33))))</f>
        <v>2.1355066210349105E-2</v>
      </c>
      <c r="P32" s="12" t="s">
        <v>26</v>
      </c>
      <c r="Q32" s="7"/>
      <c r="R32" s="7"/>
      <c r="S32" s="5" t="s">
        <v>36</v>
      </c>
      <c r="T32" s="2">
        <f>1-ABS(((2/PI())*ATAN((R34-R33)/(Q34-Q33))))</f>
        <v>1.072859123269454E-2</v>
      </c>
    </row>
    <row r="33" spans="1:20" x14ac:dyDescent="0.35">
      <c r="A33" s="2" t="s">
        <v>24</v>
      </c>
      <c r="B33" s="9">
        <v>43743</v>
      </c>
      <c r="C33" s="2">
        <v>16.516670000000001</v>
      </c>
      <c r="D33" s="2" t="s">
        <v>37</v>
      </c>
      <c r="E33" s="2">
        <f>1-((B35-B34)/(B36-B33))</f>
        <v>0.4</v>
      </c>
      <c r="F33" s="16" t="s">
        <v>24</v>
      </c>
      <c r="G33" s="9">
        <v>43741</v>
      </c>
      <c r="H33" s="2">
        <v>65.716669999999993</v>
      </c>
      <c r="I33" s="2" t="s">
        <v>37</v>
      </c>
      <c r="J33" s="2">
        <f>1-((G35-G34)/(G36-G33))</f>
        <v>0.2857142857142857</v>
      </c>
      <c r="K33" s="16" t="s">
        <v>24</v>
      </c>
      <c r="L33" s="9">
        <v>43742</v>
      </c>
      <c r="M33" s="2">
        <v>29.8</v>
      </c>
      <c r="N33" s="2" t="s">
        <v>37</v>
      </c>
      <c r="O33" s="2">
        <f>1-((L35-L34)/(L36-L33))</f>
        <v>0.25</v>
      </c>
      <c r="P33" s="12" t="s">
        <v>24</v>
      </c>
      <c r="Q33" s="6">
        <v>43743</v>
      </c>
      <c r="R33" s="5">
        <v>59.332999999999998</v>
      </c>
      <c r="S33" s="5" t="s">
        <v>37</v>
      </c>
      <c r="T33" s="2">
        <f>1-((Q35-Q34)/(Q36-Q33))</f>
        <v>0.5</v>
      </c>
    </row>
    <row r="34" spans="1:20" x14ac:dyDescent="0.35">
      <c r="A34" s="2" t="s">
        <v>20</v>
      </c>
      <c r="B34" s="9">
        <v>43744</v>
      </c>
      <c r="C34" s="2">
        <v>0</v>
      </c>
      <c r="D34" s="2" t="s">
        <v>38</v>
      </c>
      <c r="E34" s="2">
        <f>(2/PI())*ATAN((C36-C35)/(B36-B35))</f>
        <v>0.96487948870934903</v>
      </c>
      <c r="F34" s="16" t="s">
        <v>20</v>
      </c>
      <c r="G34" s="9">
        <v>43742</v>
      </c>
      <c r="H34" s="2">
        <v>0</v>
      </c>
      <c r="I34" s="2" t="s">
        <v>38</v>
      </c>
      <c r="J34" s="2">
        <f>(2/PI())*ATAN((H36-H35)/(G36-G35))</f>
        <v>0.99529889340373356</v>
      </c>
      <c r="K34" s="16" t="s">
        <v>20</v>
      </c>
      <c r="L34" s="9">
        <v>43743</v>
      </c>
      <c r="M34" s="2">
        <v>0</v>
      </c>
      <c r="N34" s="2" t="s">
        <v>38</v>
      </c>
      <c r="O34" s="2">
        <f>(2/PI())*ATAN((M36-M35)/(L36-L35))</f>
        <v>0.96345285912786871</v>
      </c>
      <c r="P34" s="12" t="s">
        <v>20</v>
      </c>
      <c r="Q34" s="6">
        <v>43744</v>
      </c>
      <c r="R34" s="5">
        <v>0</v>
      </c>
      <c r="S34" s="5" t="s">
        <v>38</v>
      </c>
      <c r="T34" s="2">
        <f>(2/PI())*ATAN((R36-R35)/(Q36-Q35))</f>
        <v>0.94917865266776824</v>
      </c>
    </row>
    <row r="35" spans="1:20" x14ac:dyDescent="0.35">
      <c r="A35" s="2" t="s">
        <v>21</v>
      </c>
      <c r="B35" s="9">
        <v>43747</v>
      </c>
      <c r="C35" s="2">
        <v>0</v>
      </c>
      <c r="D35" s="2" t="s">
        <v>39</v>
      </c>
      <c r="E35" s="2">
        <f>E32*E33*E34</f>
        <v>1.4858017851832411E-2</v>
      </c>
      <c r="F35" s="16" t="s">
        <v>21</v>
      </c>
      <c r="G35" s="9">
        <v>43747</v>
      </c>
      <c r="H35" s="2">
        <v>0</v>
      </c>
      <c r="I35" s="2" t="s">
        <v>39</v>
      </c>
      <c r="J35" s="2">
        <f>J32*J33*J34</f>
        <v>2.754587255717679E-3</v>
      </c>
      <c r="K35" s="16" t="s">
        <v>21</v>
      </c>
      <c r="L35" s="9">
        <v>43749</v>
      </c>
      <c r="M35" s="2">
        <v>0</v>
      </c>
      <c r="N35" s="2" t="s">
        <v>39</v>
      </c>
      <c r="O35" s="2">
        <f>O32*O33*O34</f>
        <v>5.1436498993064463E-3</v>
      </c>
      <c r="P35" s="12" t="s">
        <v>21</v>
      </c>
      <c r="Q35" s="6">
        <v>43746</v>
      </c>
      <c r="R35" s="5">
        <v>0</v>
      </c>
      <c r="S35" s="5" t="s">
        <v>39</v>
      </c>
      <c r="T35" s="2">
        <f>T32*T33*T34</f>
        <v>5.0916748856361174E-3</v>
      </c>
    </row>
    <row r="36" spans="1:20" x14ac:dyDescent="0.35">
      <c r="A36" s="2" t="s">
        <v>22</v>
      </c>
      <c r="B36" s="9">
        <v>43748</v>
      </c>
      <c r="C36" s="2">
        <v>18.108329999999999</v>
      </c>
      <c r="D36" s="2"/>
      <c r="E36" s="2"/>
      <c r="F36" s="16" t="s">
        <v>22</v>
      </c>
      <c r="G36" s="9">
        <v>43748</v>
      </c>
      <c r="H36" s="2">
        <v>135.41667000000001</v>
      </c>
      <c r="I36" s="2"/>
      <c r="J36" s="2"/>
      <c r="K36" s="16" t="s">
        <v>22</v>
      </c>
      <c r="L36" s="9">
        <v>43750</v>
      </c>
      <c r="M36" s="2">
        <v>17.399999999999999</v>
      </c>
      <c r="N36" s="2"/>
      <c r="O36" s="2"/>
      <c r="P36" s="12" t="s">
        <v>22</v>
      </c>
      <c r="Q36" s="6">
        <v>43747</v>
      </c>
      <c r="R36" s="5">
        <v>12.5</v>
      </c>
      <c r="S36" s="5"/>
      <c r="T36" s="13"/>
    </row>
    <row r="37" spans="1:20" x14ac:dyDescent="0.35">
      <c r="A37" s="2"/>
      <c r="B37" s="2"/>
      <c r="C37" s="2"/>
      <c r="D37" s="2" t="s">
        <v>40</v>
      </c>
      <c r="E37" s="2"/>
      <c r="F37" s="16"/>
      <c r="G37" s="2"/>
      <c r="H37" s="2"/>
      <c r="I37" s="2" t="s">
        <v>40</v>
      </c>
      <c r="J37" s="2"/>
      <c r="K37" s="16"/>
      <c r="L37" s="2"/>
      <c r="M37" s="2"/>
      <c r="N37" s="2" t="s">
        <v>40</v>
      </c>
      <c r="O37" s="2"/>
      <c r="P37" s="12" t="s">
        <v>21</v>
      </c>
      <c r="Q37" s="6">
        <v>43750</v>
      </c>
      <c r="R37" s="5">
        <v>0</v>
      </c>
      <c r="S37" s="5" t="s">
        <v>40</v>
      </c>
      <c r="T37" s="13"/>
    </row>
    <row r="38" spans="1:20" x14ac:dyDescent="0.35">
      <c r="A38" s="2"/>
      <c r="B38" s="2"/>
      <c r="C38" s="2"/>
      <c r="D38" s="2"/>
      <c r="E38" s="2"/>
      <c r="F38" s="16"/>
      <c r="G38" s="2"/>
      <c r="H38" s="2"/>
      <c r="I38" s="2"/>
      <c r="J38" s="2"/>
      <c r="K38" s="16"/>
      <c r="L38" s="2"/>
      <c r="M38" s="2"/>
      <c r="N38" s="2"/>
      <c r="O38" s="2"/>
      <c r="P38" s="12" t="s">
        <v>22</v>
      </c>
      <c r="Q38" s="6">
        <v>43751</v>
      </c>
      <c r="R38" s="5">
        <v>52.466700000000003</v>
      </c>
      <c r="S38" s="13"/>
      <c r="T38" s="13"/>
    </row>
    <row r="39" spans="1:20" x14ac:dyDescent="0.35">
      <c r="A39" s="8"/>
      <c r="B39" s="8"/>
      <c r="C39" s="8"/>
      <c r="D39" s="8"/>
      <c r="E39" s="8"/>
      <c r="F39" s="19"/>
      <c r="G39" s="8"/>
      <c r="H39" s="8"/>
      <c r="I39" s="8"/>
      <c r="J39" s="8"/>
      <c r="K39" s="19"/>
      <c r="L39" s="8"/>
      <c r="M39" s="8"/>
      <c r="N39" s="8"/>
      <c r="O39" s="8"/>
      <c r="P39" s="19"/>
      <c r="Q39" s="8"/>
      <c r="R39" s="8"/>
      <c r="S39" s="20"/>
      <c r="T39" s="20"/>
    </row>
    <row r="40" spans="1:20" x14ac:dyDescent="0.35">
      <c r="A40" s="10" t="s">
        <v>27</v>
      </c>
      <c r="B40" s="10"/>
      <c r="C40" s="10"/>
      <c r="D40" s="2" t="s">
        <v>36</v>
      </c>
      <c r="E40" s="2">
        <f>1-ABS(((2/PI())*ATAN((C42-C41)/(B42-B41))))</f>
        <v>5.8136365312575711E-2</v>
      </c>
      <c r="F40" s="16" t="s">
        <v>27</v>
      </c>
      <c r="G40" s="10"/>
      <c r="H40" s="10"/>
      <c r="I40" s="2" t="s">
        <v>36</v>
      </c>
      <c r="J40" s="2">
        <f>1-ABS(((2/PI())*ATAN((H42-H41)/(G42-G41))))</f>
        <v>7.1540724378916787E-3</v>
      </c>
      <c r="K40" s="16"/>
      <c r="L40" s="10"/>
      <c r="M40" s="10"/>
      <c r="N40" s="10"/>
      <c r="O40" s="10"/>
      <c r="P40" s="16" t="s">
        <v>27</v>
      </c>
      <c r="Q40" s="10"/>
      <c r="R40" s="10"/>
      <c r="S40" s="2" t="s">
        <v>36</v>
      </c>
      <c r="T40" s="2">
        <f>1-ABS(((2/PI())*ATAN((R42-R41)/(Q42-Q41))))</f>
        <v>5.5378895187725541E-2</v>
      </c>
    </row>
    <row r="41" spans="1:20" x14ac:dyDescent="0.35">
      <c r="A41" s="2" t="s">
        <v>24</v>
      </c>
      <c r="B41" s="9">
        <v>43743</v>
      </c>
      <c r="C41" s="2">
        <v>10.92</v>
      </c>
      <c r="D41" s="2" t="s">
        <v>37</v>
      </c>
      <c r="E41" s="2">
        <f>1-((B43-B42)/(B44-B41))</f>
        <v>0.25</v>
      </c>
      <c r="F41" s="16" t="s">
        <v>24</v>
      </c>
      <c r="G41" s="9">
        <v>43743</v>
      </c>
      <c r="H41" s="2">
        <v>88.9833</v>
      </c>
      <c r="I41" s="2" t="s">
        <v>37</v>
      </c>
      <c r="J41" s="2">
        <f>1-((G43-G42)/(G44-G41))</f>
        <v>0.66666666666666674</v>
      </c>
      <c r="K41" s="16"/>
      <c r="L41" s="2"/>
      <c r="M41" s="2"/>
      <c r="N41" s="2"/>
      <c r="O41" s="2"/>
      <c r="P41" s="16" t="s">
        <v>24</v>
      </c>
      <c r="Q41" s="9">
        <v>43742</v>
      </c>
      <c r="R41" s="2">
        <v>11.466699999999999</v>
      </c>
      <c r="S41" s="2" t="s">
        <v>37</v>
      </c>
      <c r="T41" s="2">
        <f>1-((Q43-Q42)/(Q44-Q41))</f>
        <v>0.66666666666666674</v>
      </c>
    </row>
    <row r="42" spans="1:20" x14ac:dyDescent="0.35">
      <c r="A42" s="2" t="s">
        <v>20</v>
      </c>
      <c r="B42" s="9">
        <v>43744</v>
      </c>
      <c r="C42" s="2">
        <v>0</v>
      </c>
      <c r="D42" s="2" t="s">
        <v>38</v>
      </c>
      <c r="E42" s="2">
        <f>(2/PI())*ATAN((C44-C43)/(B44-B43))</f>
        <v>0.99436883530335696</v>
      </c>
      <c r="F42" s="16" t="s">
        <v>20</v>
      </c>
      <c r="G42" s="9">
        <v>43744</v>
      </c>
      <c r="H42" s="2">
        <v>0</v>
      </c>
      <c r="I42" s="2" t="s">
        <v>38</v>
      </c>
      <c r="J42" s="2">
        <f>(2/PI())*ATAN((H44-H43)/(G44-G43))</f>
        <v>0.99851251539669306</v>
      </c>
      <c r="K42" s="16"/>
      <c r="L42" s="2"/>
      <c r="M42" s="2"/>
      <c r="N42" s="2"/>
      <c r="O42" s="2"/>
      <c r="P42" s="16" t="s">
        <v>20</v>
      </c>
      <c r="Q42" s="9">
        <v>43743</v>
      </c>
      <c r="R42" s="2">
        <v>0</v>
      </c>
      <c r="S42" s="2" t="s">
        <v>38</v>
      </c>
      <c r="T42" s="2">
        <f>(2/PI())*ATAN((R44-R43)/(Q44-Q43))</f>
        <v>0.9281008891803102</v>
      </c>
    </row>
    <row r="43" spans="1:20" x14ac:dyDescent="0.35">
      <c r="A43" s="2" t="s">
        <v>21</v>
      </c>
      <c r="B43" s="9">
        <v>43750</v>
      </c>
      <c r="C43" s="2">
        <v>7.7666700000000004</v>
      </c>
      <c r="D43" s="2" t="s">
        <v>39</v>
      </c>
      <c r="E43" s="2">
        <f>E40*E41*E42</f>
        <v>1.4452247466159097E-2</v>
      </c>
      <c r="F43" s="16" t="s">
        <v>21</v>
      </c>
      <c r="G43" s="9">
        <v>43745</v>
      </c>
      <c r="H43" s="2">
        <v>0</v>
      </c>
      <c r="I43" s="2" t="s">
        <v>39</v>
      </c>
      <c r="J43" s="2">
        <f>J40*J41*J42</f>
        <v>4.7622872435262482E-3</v>
      </c>
      <c r="K43" s="16"/>
      <c r="L43" s="2"/>
      <c r="M43" s="2"/>
      <c r="N43" s="2"/>
      <c r="O43" s="2"/>
      <c r="P43" s="16" t="s">
        <v>21</v>
      </c>
      <c r="Q43" s="9">
        <v>43744</v>
      </c>
      <c r="R43" s="2">
        <v>0</v>
      </c>
      <c r="S43" s="2" t="s">
        <v>39</v>
      </c>
      <c r="T43" s="2">
        <f>T40*T41*T42</f>
        <v>3.4264801243700856E-2</v>
      </c>
    </row>
    <row r="44" spans="1:20" x14ac:dyDescent="0.35">
      <c r="A44" s="2" t="s">
        <v>22</v>
      </c>
      <c r="B44" s="9">
        <v>43751</v>
      </c>
      <c r="C44" s="2">
        <v>120.81667</v>
      </c>
      <c r="D44" s="2"/>
      <c r="E44" s="2"/>
      <c r="F44" s="16" t="s">
        <v>22</v>
      </c>
      <c r="G44" s="9">
        <v>43746</v>
      </c>
      <c r="H44" s="2">
        <v>427.98333000000002</v>
      </c>
      <c r="I44" s="2"/>
      <c r="J44" s="2"/>
      <c r="K44" s="16"/>
      <c r="L44" s="2"/>
      <c r="M44" s="2"/>
      <c r="N44" s="2"/>
      <c r="O44" s="2"/>
      <c r="P44" s="16" t="s">
        <v>22</v>
      </c>
      <c r="Q44" s="9">
        <v>43745</v>
      </c>
      <c r="R44" s="2">
        <v>8.8166700000000002</v>
      </c>
      <c r="S44" s="2"/>
    </row>
    <row r="45" spans="1:20" x14ac:dyDescent="0.35">
      <c r="A45" s="2"/>
      <c r="B45" s="2"/>
      <c r="C45" s="2"/>
      <c r="D45" s="4" t="s">
        <v>40</v>
      </c>
      <c r="E45" s="4"/>
      <c r="F45" s="21"/>
      <c r="G45" s="4"/>
      <c r="H45" s="4"/>
      <c r="I45" s="4" t="s">
        <v>40</v>
      </c>
      <c r="J45" s="4"/>
      <c r="K45" s="21"/>
      <c r="L45" s="4"/>
      <c r="M45" s="4"/>
      <c r="N45" s="4"/>
      <c r="O45" s="4"/>
      <c r="P45" s="21"/>
      <c r="Q45" s="4"/>
      <c r="R45" s="4"/>
      <c r="S45" s="4" t="s">
        <v>40</v>
      </c>
      <c r="T45" s="3"/>
    </row>
    <row r="46" spans="1:20" x14ac:dyDescent="0.35">
      <c r="A46" s="8" t="s">
        <v>28</v>
      </c>
      <c r="B46" s="8"/>
      <c r="C46" s="8"/>
      <c r="D46" s="2" t="s">
        <v>36</v>
      </c>
      <c r="E46" s="2">
        <f>1-ABS(((2/PI())*ATAN((C48-C47)/(B48-B47))))</f>
        <v>3.2411192073641293E-2</v>
      </c>
      <c r="F46" s="16" t="s">
        <v>28</v>
      </c>
      <c r="G46" s="10"/>
      <c r="H46" s="10"/>
      <c r="I46" s="2" t="s">
        <v>36</v>
      </c>
      <c r="J46" s="2">
        <f>1-ABS(((2/PI())*ATAN((H48-H47)/(G48-G47))))</f>
        <v>1.1924053472805451E-2</v>
      </c>
      <c r="K46" s="16" t="s">
        <v>28</v>
      </c>
      <c r="L46" s="10"/>
      <c r="M46" s="10"/>
      <c r="N46" s="2" t="s">
        <v>36</v>
      </c>
      <c r="O46" s="2">
        <f>1-ABS(((2/PI())*ATAN((M48-M47)/(L48-L47))))</f>
        <v>2.6714316475186961E-2</v>
      </c>
      <c r="P46" s="16"/>
      <c r="Q46" s="10"/>
      <c r="R46" s="10"/>
      <c r="S46" s="22"/>
      <c r="T46" s="22"/>
    </row>
    <row r="47" spans="1:20" x14ac:dyDescent="0.35">
      <c r="A47" s="10" t="s">
        <v>24</v>
      </c>
      <c r="B47" s="11">
        <v>43744</v>
      </c>
      <c r="C47" s="10">
        <v>19.625</v>
      </c>
      <c r="D47" s="2" t="s">
        <v>37</v>
      </c>
      <c r="E47" s="2">
        <f>1-((B49-B48)/(B50-B47))</f>
        <v>0.2857142857142857</v>
      </c>
      <c r="F47" s="16" t="s">
        <v>24</v>
      </c>
      <c r="G47" s="11">
        <v>43744</v>
      </c>
      <c r="H47" s="10">
        <v>53.383299999999998</v>
      </c>
      <c r="I47" s="2" t="s">
        <v>37</v>
      </c>
      <c r="J47" s="2">
        <f>1-((G49-G48)/(G50-G47))</f>
        <v>0.25</v>
      </c>
      <c r="K47" s="16" t="s">
        <v>24</v>
      </c>
      <c r="L47" s="11">
        <v>43743</v>
      </c>
      <c r="M47" s="10">
        <v>23.816669999999998</v>
      </c>
      <c r="N47" s="2" t="s">
        <v>37</v>
      </c>
      <c r="O47" s="2">
        <f>1-((L49-L48)/(L50-L47))</f>
        <v>0.25</v>
      </c>
      <c r="P47" s="16"/>
      <c r="Q47" s="11"/>
      <c r="R47" s="10"/>
      <c r="S47" s="22"/>
      <c r="T47" s="22"/>
    </row>
    <row r="48" spans="1:20" x14ac:dyDescent="0.35">
      <c r="A48" s="2" t="s">
        <v>20</v>
      </c>
      <c r="B48" s="9">
        <v>43745</v>
      </c>
      <c r="C48" s="2">
        <v>0</v>
      </c>
      <c r="D48" s="2" t="s">
        <v>38</v>
      </c>
      <c r="E48" s="2">
        <f>(2/PI())*ATAN((C50-C49)/(B50-B49))</f>
        <v>0.96944860922423293</v>
      </c>
      <c r="F48" s="16" t="s">
        <v>20</v>
      </c>
      <c r="G48" s="9">
        <v>43745</v>
      </c>
      <c r="H48" s="2">
        <v>0</v>
      </c>
      <c r="I48" s="2" t="s">
        <v>38</v>
      </c>
      <c r="J48" s="2">
        <f>(2/PI())*ATAN((H50-H49)/(G50-G49))</f>
        <v>0.977027313281988</v>
      </c>
      <c r="K48" s="16" t="s">
        <v>20</v>
      </c>
      <c r="L48" s="9">
        <v>43744</v>
      </c>
      <c r="M48" s="2">
        <v>0</v>
      </c>
      <c r="N48" s="2" t="s">
        <v>38</v>
      </c>
      <c r="O48" s="2">
        <f>(2/PI())*ATAN((M50-M49)/(L50-L49))</f>
        <v>0.97755358237663925</v>
      </c>
      <c r="P48" s="16"/>
      <c r="Q48" s="2"/>
      <c r="R48" s="2"/>
    </row>
    <row r="49" spans="1:18" x14ac:dyDescent="0.35">
      <c r="A49" s="2" t="s">
        <v>21</v>
      </c>
      <c r="B49" s="9">
        <v>43750</v>
      </c>
      <c r="C49" s="2">
        <v>0</v>
      </c>
      <c r="D49" s="2" t="s">
        <v>39</v>
      </c>
      <c r="E49" s="2">
        <f>E46*E47*E48</f>
        <v>8.9774243083117246E-3</v>
      </c>
      <c r="F49" s="16" t="s">
        <v>21</v>
      </c>
      <c r="G49" s="9">
        <v>43751</v>
      </c>
      <c r="H49" s="2">
        <v>0</v>
      </c>
      <c r="I49" s="2" t="s">
        <v>39</v>
      </c>
      <c r="J49" s="2">
        <f>J46*J47*J48</f>
        <v>2.912531481991467E-3</v>
      </c>
      <c r="K49" s="16" t="s">
        <v>21</v>
      </c>
      <c r="L49" s="9">
        <v>43750</v>
      </c>
      <c r="M49" s="2">
        <v>0</v>
      </c>
      <c r="N49" s="2" t="s">
        <v>39</v>
      </c>
      <c r="O49" s="2">
        <f>O46*O47*O48</f>
        <v>6.5286689427655718E-3</v>
      </c>
      <c r="P49" s="16"/>
      <c r="Q49" s="9"/>
      <c r="R49" s="2"/>
    </row>
    <row r="50" spans="1:18" x14ac:dyDescent="0.35">
      <c r="A50" s="2" t="s">
        <v>22</v>
      </c>
      <c r="B50" s="9">
        <v>43751</v>
      </c>
      <c r="C50" s="2">
        <v>20.821670000000001</v>
      </c>
      <c r="D50" s="2"/>
      <c r="E50" s="2"/>
      <c r="F50" s="16" t="s">
        <v>22</v>
      </c>
      <c r="G50" s="9">
        <v>43752</v>
      </c>
      <c r="H50" s="2">
        <v>27.7</v>
      </c>
      <c r="I50" s="2"/>
      <c r="J50" s="2"/>
      <c r="K50" s="16" t="s">
        <v>22</v>
      </c>
      <c r="L50" s="9">
        <v>43751</v>
      </c>
      <c r="M50" s="2">
        <v>28.35</v>
      </c>
      <c r="N50" s="2"/>
      <c r="O50" s="2"/>
      <c r="P50" s="16"/>
      <c r="Q50" s="2"/>
      <c r="R50" s="2"/>
    </row>
    <row r="51" spans="1:18" x14ac:dyDescent="0.35">
      <c r="A51" s="2"/>
      <c r="B51" s="2"/>
      <c r="C51" s="2"/>
      <c r="D51" s="2" t="s">
        <v>40</v>
      </c>
      <c r="E51" s="2"/>
      <c r="F51" s="16"/>
      <c r="G51" s="2"/>
      <c r="H51" s="2"/>
      <c r="I51" s="2" t="s">
        <v>40</v>
      </c>
      <c r="J51" s="2"/>
      <c r="K51" s="16"/>
      <c r="L51" s="2"/>
      <c r="M51" s="2"/>
      <c r="N51" s="2" t="s">
        <v>40</v>
      </c>
      <c r="O51" s="2"/>
      <c r="P51" s="16"/>
      <c r="Q51" s="2"/>
      <c r="R51" s="2"/>
    </row>
    <row r="52" spans="1:18" x14ac:dyDescent="0.35">
      <c r="A52" s="2"/>
      <c r="B52" s="2"/>
      <c r="C52" s="2"/>
      <c r="D52" s="2"/>
      <c r="E52" s="2"/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40" zoomScaleNormal="40" workbookViewId="0">
      <selection activeCell="D55" sqref="D55"/>
    </sheetView>
  </sheetViews>
  <sheetFormatPr defaultRowHeight="15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I7" sqref="I7"/>
    </sheetView>
  </sheetViews>
  <sheetFormatPr defaultRowHeight="15.5" x14ac:dyDescent="0.35"/>
  <cols>
    <col min="1" max="1" width="11.58203125" style="28" customWidth="1"/>
    <col min="2" max="2" width="20.25" style="28" bestFit="1" customWidth="1"/>
    <col min="3" max="3" width="11.75" style="27" bestFit="1" customWidth="1"/>
    <col min="4" max="4" width="12.4140625" style="27" bestFit="1" customWidth="1"/>
    <col min="5" max="5" width="9.6640625" style="27" bestFit="1" customWidth="1"/>
    <col min="6" max="6" width="10.08203125" style="27" bestFit="1" customWidth="1"/>
    <col min="7" max="7" width="10.08203125" style="28" bestFit="1" customWidth="1"/>
    <col min="8" max="8" width="15" style="29" customWidth="1"/>
    <col min="9" max="9" width="20.25" bestFit="1" customWidth="1"/>
  </cols>
  <sheetData>
    <row r="1" spans="1:8" x14ac:dyDescent="0.35">
      <c r="A1" s="37" t="s">
        <v>53</v>
      </c>
      <c r="B1" s="38" t="s">
        <v>54</v>
      </c>
      <c r="C1" s="39" t="s">
        <v>36</v>
      </c>
      <c r="D1" s="39" t="s">
        <v>37</v>
      </c>
      <c r="E1" s="39" t="s">
        <v>38</v>
      </c>
      <c r="F1" s="39" t="s">
        <v>39</v>
      </c>
      <c r="G1"/>
      <c r="H1"/>
    </row>
    <row r="2" spans="1:8" x14ac:dyDescent="0.35">
      <c r="A2" s="46" t="s">
        <v>49</v>
      </c>
      <c r="B2" s="42" t="s">
        <v>27</v>
      </c>
      <c r="C2" s="43">
        <v>5.8136365312575711E-2</v>
      </c>
      <c r="D2" s="43">
        <v>0.25</v>
      </c>
      <c r="E2" s="43">
        <v>0.99436883530335696</v>
      </c>
      <c r="F2" s="43">
        <f t="shared" ref="F2" si="0">E2*D2*C2</f>
        <v>1.4452247466159097E-2</v>
      </c>
      <c r="G2"/>
      <c r="H2"/>
    </row>
    <row r="3" spans="1:8" x14ac:dyDescent="0.35">
      <c r="A3" s="46"/>
      <c r="B3" s="42" t="s">
        <v>25</v>
      </c>
      <c r="C3" s="44">
        <v>4.8710284322400099E-2</v>
      </c>
      <c r="D3" s="43">
        <v>0.75</v>
      </c>
      <c r="E3" s="43">
        <v>0.93474329433104797</v>
      </c>
      <c r="F3" s="43">
        <f>E3*D3*C3</f>
        <v>3.41487087264917E-2</v>
      </c>
      <c r="G3"/>
      <c r="H3"/>
    </row>
    <row r="4" spans="1:8" x14ac:dyDescent="0.35">
      <c r="A4" s="46"/>
      <c r="B4" s="42" t="s">
        <v>19</v>
      </c>
      <c r="C4" s="44" t="s">
        <v>55</v>
      </c>
      <c r="D4" s="44" t="s">
        <v>55</v>
      </c>
      <c r="E4" s="44" t="s">
        <v>55</v>
      </c>
      <c r="F4" s="44" t="s">
        <v>55</v>
      </c>
      <c r="G4"/>
      <c r="H4"/>
    </row>
    <row r="5" spans="1:8" x14ac:dyDescent="0.35">
      <c r="A5" s="46"/>
      <c r="B5" s="42" t="s">
        <v>26</v>
      </c>
      <c r="C5" s="44">
        <v>3.8497081826526669E-2</v>
      </c>
      <c r="D5" s="43">
        <v>0.4</v>
      </c>
      <c r="E5" s="43">
        <v>0.96487948870934903</v>
      </c>
      <c r="F5" s="43">
        <f>E5*D5*C5</f>
        <v>1.4858017851832411E-2</v>
      </c>
      <c r="G5"/>
      <c r="H5"/>
    </row>
    <row r="6" spans="1:8" x14ac:dyDescent="0.35">
      <c r="A6" s="46"/>
      <c r="B6" s="42" t="s">
        <v>28</v>
      </c>
      <c r="C6" s="43">
        <v>3.2411192073641293E-2</v>
      </c>
      <c r="D6" s="43">
        <v>0.2857142857142857</v>
      </c>
      <c r="E6" s="43">
        <v>0.96944860922423293</v>
      </c>
      <c r="F6" s="43">
        <f>E6*D6*C6</f>
        <v>8.9774243083117228E-3</v>
      </c>
      <c r="G6"/>
      <c r="H6"/>
    </row>
    <row r="7" spans="1:8" x14ac:dyDescent="0.35">
      <c r="A7" s="46"/>
      <c r="B7" s="42" t="s">
        <v>23</v>
      </c>
      <c r="C7" s="43">
        <f>'RESILIENCY VALUES'!E20</f>
        <v>4.9635100682103084E-2</v>
      </c>
      <c r="D7" s="43">
        <f>'RESILIENCY VALUES'!E21</f>
        <v>0.66666666666666674</v>
      </c>
      <c r="E7" s="43">
        <f>'RESILIENCY VALUES'!E22</f>
        <v>0.92107725434035992</v>
      </c>
      <c r="F7" s="43">
        <f>E7*D7*C7</f>
        <v>3.0478508170119226E-2</v>
      </c>
      <c r="G7"/>
      <c r="H7"/>
    </row>
    <row r="8" spans="1:8" x14ac:dyDescent="0.35">
      <c r="A8" s="47" t="s">
        <v>50</v>
      </c>
      <c r="B8" s="33" t="s">
        <v>27</v>
      </c>
      <c r="C8" s="40">
        <v>7.1540724378916787E-3</v>
      </c>
      <c r="D8" s="40">
        <v>0.66666666666666674</v>
      </c>
      <c r="E8" s="40">
        <v>0.99851251539669306</v>
      </c>
      <c r="F8" s="40">
        <v>4.7622872435262482E-3</v>
      </c>
      <c r="G8"/>
      <c r="H8"/>
    </row>
    <row r="9" spans="1:8" x14ac:dyDescent="0.35">
      <c r="A9" s="47"/>
      <c r="B9" s="33" t="s">
        <v>25</v>
      </c>
      <c r="C9" s="40">
        <v>3.1535587365830064E-2</v>
      </c>
      <c r="D9" s="40">
        <v>0.25</v>
      </c>
      <c r="E9" s="40">
        <v>0.98656960895749723</v>
      </c>
      <c r="F9" s="40">
        <v>7.778013023937989E-3</v>
      </c>
      <c r="G9"/>
      <c r="H9"/>
    </row>
    <row r="10" spans="1:8" x14ac:dyDescent="0.35">
      <c r="A10" s="47"/>
      <c r="B10" s="33" t="s">
        <v>19</v>
      </c>
      <c r="C10" s="41">
        <v>1.5910819189872694E-3</v>
      </c>
      <c r="D10" s="41">
        <v>0.19999999999999996</v>
      </c>
      <c r="E10" s="41">
        <v>0.99089737810781509</v>
      </c>
      <c r="F10" s="41">
        <v>3.1531978037584716E-4</v>
      </c>
      <c r="G10"/>
      <c r="H10"/>
    </row>
    <row r="11" spans="1:8" x14ac:dyDescent="0.35">
      <c r="A11" s="47"/>
      <c r="B11" s="33" t="s">
        <v>26</v>
      </c>
      <c r="C11" s="40">
        <v>9.686593101737806E-3</v>
      </c>
      <c r="D11" s="40">
        <v>0.2857142857142857</v>
      </c>
      <c r="E11" s="40">
        <v>0.99529889340373356</v>
      </c>
      <c r="F11" s="40">
        <v>2.754587255717679E-3</v>
      </c>
      <c r="G11"/>
      <c r="H11"/>
    </row>
    <row r="12" spans="1:8" x14ac:dyDescent="0.35">
      <c r="A12" s="47"/>
      <c r="B12" s="33" t="s">
        <v>28</v>
      </c>
      <c r="C12" s="40">
        <v>1.1924053472805451E-2</v>
      </c>
      <c r="D12" s="40">
        <v>0.25</v>
      </c>
      <c r="E12" s="40">
        <v>0.977027313281988</v>
      </c>
      <c r="F12" s="40">
        <v>2.912531481991467E-3</v>
      </c>
      <c r="G12"/>
      <c r="H12"/>
    </row>
    <row r="13" spans="1:8" x14ac:dyDescent="0.35">
      <c r="A13" s="47"/>
      <c r="B13" s="33" t="s">
        <v>23</v>
      </c>
      <c r="C13" s="40">
        <v>1.0224576107097594E-2</v>
      </c>
      <c r="D13" s="40">
        <v>0.33333333333333337</v>
      </c>
      <c r="E13" s="40">
        <v>0.98822117521870501</v>
      </c>
      <c r="F13" s="40">
        <v>3.3680475388896923E-3</v>
      </c>
      <c r="G13"/>
      <c r="H13"/>
    </row>
    <row r="14" spans="1:8" x14ac:dyDescent="0.35">
      <c r="A14" s="46" t="s">
        <v>51</v>
      </c>
      <c r="B14" s="42" t="s">
        <v>27</v>
      </c>
      <c r="C14" s="44" t="s">
        <v>55</v>
      </c>
      <c r="D14" s="44" t="s">
        <v>55</v>
      </c>
      <c r="E14" s="44" t="s">
        <v>55</v>
      </c>
      <c r="F14" s="44" t="s">
        <v>55</v>
      </c>
      <c r="G14"/>
      <c r="H14"/>
    </row>
    <row r="15" spans="1:8" x14ac:dyDescent="0.35">
      <c r="A15" s="46"/>
      <c r="B15" s="42" t="s">
        <v>25</v>
      </c>
      <c r="C15" s="43">
        <v>2.1511353343385609E-2</v>
      </c>
      <c r="D15" s="43">
        <v>0.5</v>
      </c>
      <c r="E15" s="43">
        <v>0.98295556537838236</v>
      </c>
      <c r="F15" s="43">
        <v>1.0572352243850879E-2</v>
      </c>
      <c r="G15"/>
      <c r="H15"/>
    </row>
    <row r="16" spans="1:8" x14ac:dyDescent="0.35">
      <c r="A16" s="46"/>
      <c r="B16" s="42" t="s">
        <v>19</v>
      </c>
      <c r="C16" s="44" t="s">
        <v>55</v>
      </c>
      <c r="D16" s="44" t="s">
        <v>55</v>
      </c>
      <c r="E16" s="44" t="s">
        <v>55</v>
      </c>
      <c r="F16" s="44" t="s">
        <v>55</v>
      </c>
      <c r="G16"/>
      <c r="H16"/>
    </row>
    <row r="17" spans="1:8" x14ac:dyDescent="0.35">
      <c r="A17" s="46"/>
      <c r="B17" s="42" t="s">
        <v>26</v>
      </c>
      <c r="C17" s="44">
        <v>2.1355066210349105E-2</v>
      </c>
      <c r="D17" s="44">
        <v>0.25</v>
      </c>
      <c r="E17" s="44">
        <v>0.96345285912786871</v>
      </c>
      <c r="F17" s="44">
        <v>5.1436498993064463E-3</v>
      </c>
      <c r="G17"/>
      <c r="H17"/>
    </row>
    <row r="18" spans="1:8" x14ac:dyDescent="0.35">
      <c r="A18" s="46"/>
      <c r="B18" s="42" t="s">
        <v>28</v>
      </c>
      <c r="C18" s="43">
        <v>2.6714316475186961E-2</v>
      </c>
      <c r="D18" s="43">
        <v>0.25</v>
      </c>
      <c r="E18" s="43">
        <v>0.97755358237663925</v>
      </c>
      <c r="F18" s="43">
        <v>6.5286689427655718E-3</v>
      </c>
      <c r="G18"/>
      <c r="H18"/>
    </row>
    <row r="19" spans="1:8" x14ac:dyDescent="0.35">
      <c r="A19" s="46"/>
      <c r="B19" s="42" t="s">
        <v>23</v>
      </c>
      <c r="C19" s="44">
        <v>1.5392882843943911E-2</v>
      </c>
      <c r="D19" s="43">
        <v>0.19999999999999996</v>
      </c>
      <c r="E19" s="43">
        <v>0.95959038081508774</v>
      </c>
      <c r="F19" s="43">
        <v>2.9541724620124332E-3</v>
      </c>
      <c r="G19"/>
      <c r="H19"/>
    </row>
    <row r="20" spans="1:8" x14ac:dyDescent="0.35">
      <c r="A20" s="45" t="s">
        <v>52</v>
      </c>
      <c r="B20" s="33" t="s">
        <v>19</v>
      </c>
      <c r="C20" s="40">
        <v>7.5730729378326367E-2</v>
      </c>
      <c r="D20" s="41">
        <v>0.5</v>
      </c>
      <c r="E20" s="41">
        <v>0.98694423845117263</v>
      </c>
      <c r="F20" s="41">
        <v>3.7371003516822078E-2</v>
      </c>
      <c r="G20"/>
      <c r="H20"/>
    </row>
    <row r="21" spans="1:8" x14ac:dyDescent="0.35">
      <c r="A21" s="45"/>
      <c r="B21" s="33" t="s">
        <v>27</v>
      </c>
      <c r="C21" s="40">
        <v>5.5378895187725541E-2</v>
      </c>
      <c r="D21" s="40">
        <v>0.66666666666666674</v>
      </c>
      <c r="E21" s="40">
        <v>0.9281008891803102</v>
      </c>
      <c r="F21" s="40">
        <v>3.4264801243700856E-2</v>
      </c>
      <c r="G21"/>
      <c r="H21"/>
    </row>
    <row r="22" spans="1:8" x14ac:dyDescent="0.35">
      <c r="A22" s="45"/>
      <c r="B22" s="33" t="s">
        <v>25</v>
      </c>
      <c r="C22" s="40" t="s">
        <v>55</v>
      </c>
      <c r="D22" s="40" t="s">
        <v>55</v>
      </c>
      <c r="E22" s="40" t="s">
        <v>55</v>
      </c>
      <c r="F22" s="40" t="s">
        <v>55</v>
      </c>
      <c r="G22"/>
      <c r="H22"/>
    </row>
    <row r="23" spans="1:8" x14ac:dyDescent="0.35">
      <c r="A23" s="45"/>
      <c r="B23" s="33" t="s">
        <v>26</v>
      </c>
      <c r="C23" s="40" t="s">
        <v>55</v>
      </c>
      <c r="D23" s="40" t="s">
        <v>55</v>
      </c>
      <c r="E23" s="40" t="s">
        <v>55</v>
      </c>
      <c r="F23" s="40" t="s">
        <v>55</v>
      </c>
      <c r="G23"/>
      <c r="H23"/>
    </row>
    <row r="24" spans="1:8" x14ac:dyDescent="0.35">
      <c r="A24" s="45"/>
      <c r="B24" s="33" t="s">
        <v>28</v>
      </c>
      <c r="C24" s="40" t="s">
        <v>55</v>
      </c>
      <c r="D24" s="40" t="s">
        <v>55</v>
      </c>
      <c r="E24" s="40" t="s">
        <v>55</v>
      </c>
      <c r="F24" s="40" t="s">
        <v>55</v>
      </c>
      <c r="G24"/>
      <c r="H24"/>
    </row>
    <row r="25" spans="1:8" x14ac:dyDescent="0.35">
      <c r="A25" s="45"/>
      <c r="B25" s="33" t="s">
        <v>23</v>
      </c>
      <c r="C25" s="41">
        <v>4.6442744537707359E-2</v>
      </c>
      <c r="D25" s="41">
        <v>0.25</v>
      </c>
      <c r="E25" s="41">
        <v>0.94617777361021482</v>
      </c>
      <c r="F25" s="41">
        <v>1.0985773156758978E-2</v>
      </c>
      <c r="G25"/>
      <c r="H25"/>
    </row>
    <row r="27" spans="1:8" ht="16" thickBot="1" x14ac:dyDescent="0.4"/>
    <row r="28" spans="1:8" x14ac:dyDescent="0.35">
      <c r="C28" s="34" t="s">
        <v>47</v>
      </c>
      <c r="D28" s="34" t="s">
        <v>48</v>
      </c>
      <c r="H28" s="30" t="s">
        <v>45</v>
      </c>
    </row>
    <row r="29" spans="1:8" x14ac:dyDescent="0.35">
      <c r="C29" s="35">
        <v>0</v>
      </c>
      <c r="D29" s="35">
        <v>0</v>
      </c>
      <c r="H29" s="31">
        <v>0</v>
      </c>
    </row>
    <row r="30" spans="1:8" x14ac:dyDescent="0.35">
      <c r="C30" s="35">
        <v>0</v>
      </c>
      <c r="D30" s="35">
        <v>0</v>
      </c>
      <c r="H30" s="31">
        <v>0.1</v>
      </c>
    </row>
    <row r="31" spans="1:8" x14ac:dyDescent="0.35">
      <c r="C31" s="35">
        <v>2</v>
      </c>
      <c r="D31" s="35">
        <v>0.10526315789473684</v>
      </c>
      <c r="H31" s="31">
        <v>0.2</v>
      </c>
    </row>
    <row r="32" spans="1:8" x14ac:dyDescent="0.35">
      <c r="C32" s="35">
        <v>8</v>
      </c>
      <c r="D32" s="35">
        <v>0.52631578947368418</v>
      </c>
      <c r="H32" s="31">
        <v>0.3</v>
      </c>
    </row>
    <row r="33" spans="3:8" x14ac:dyDescent="0.35">
      <c r="C33" s="35">
        <v>2</v>
      </c>
      <c r="D33" s="35">
        <v>0.63157894736842102</v>
      </c>
      <c r="H33" s="31">
        <v>0.4</v>
      </c>
    </row>
    <row r="34" spans="3:8" x14ac:dyDescent="0.35">
      <c r="C34" s="35">
        <v>2</v>
      </c>
      <c r="D34" s="35">
        <v>0.73684210526315785</v>
      </c>
      <c r="H34" s="31">
        <v>0.5</v>
      </c>
    </row>
    <row r="35" spans="3:8" x14ac:dyDescent="0.35">
      <c r="C35" s="35">
        <v>0</v>
      </c>
      <c r="D35" s="35">
        <v>0.73684210526315785</v>
      </c>
      <c r="H35" s="31">
        <v>0.6</v>
      </c>
    </row>
    <row r="36" spans="3:8" x14ac:dyDescent="0.35">
      <c r="C36" s="35">
        <v>5</v>
      </c>
      <c r="D36" s="35">
        <v>1</v>
      </c>
      <c r="H36" s="31">
        <v>0.7</v>
      </c>
    </row>
    <row r="37" spans="3:8" x14ac:dyDescent="0.35">
      <c r="C37" s="35">
        <v>0</v>
      </c>
      <c r="D37" s="35">
        <v>1</v>
      </c>
      <c r="H37" s="31">
        <v>0.8</v>
      </c>
    </row>
    <row r="38" spans="3:8" x14ac:dyDescent="0.35">
      <c r="C38" s="35">
        <v>0</v>
      </c>
      <c r="D38" s="35">
        <v>1</v>
      </c>
      <c r="H38" s="31">
        <v>0.9</v>
      </c>
    </row>
    <row r="39" spans="3:8" x14ac:dyDescent="0.35">
      <c r="C39" s="35">
        <v>0</v>
      </c>
      <c r="D39" s="35">
        <v>1</v>
      </c>
      <c r="H39" s="31">
        <v>1</v>
      </c>
    </row>
    <row r="40" spans="3:8" ht="16" thickBot="1" x14ac:dyDescent="0.4">
      <c r="C40" s="36">
        <v>0</v>
      </c>
      <c r="D40" s="36">
        <v>1</v>
      </c>
      <c r="H40" s="32" t="s">
        <v>46</v>
      </c>
    </row>
  </sheetData>
  <mergeCells count="4">
    <mergeCell ref="A20:A25"/>
    <mergeCell ref="A14:A19"/>
    <mergeCell ref="A8:A13"/>
    <mergeCell ref="A2:A7"/>
  </mergeCells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RESILIENCY VALUES</vt:lpstr>
      <vt:lpstr>Sheet1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Panagiota Goulianou</dc:creator>
  <cp:lastModifiedBy>Parr, Scott A.</cp:lastModifiedBy>
  <dcterms:created xsi:type="dcterms:W3CDTF">2019-06-25T14:33:18Z</dcterms:created>
  <dcterms:modified xsi:type="dcterms:W3CDTF">2019-10-01T00:40:16Z</dcterms:modified>
</cp:coreProperties>
</file>